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cuments\"/>
    </mc:Choice>
  </mc:AlternateContent>
  <bookViews>
    <workbookView xWindow="450" yWindow="30" windowWidth="19740" windowHeight="10095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I12" i="4" l="1"/>
  <c r="I18" i="4"/>
  <c r="E35" i="3"/>
  <c r="G16" i="3"/>
  <c r="C44" i="3"/>
  <c r="E44" i="3"/>
  <c r="F44" i="3"/>
  <c r="D59" i="7" l="1"/>
  <c r="D116" i="4" l="1"/>
  <c r="D14" i="3"/>
  <c r="G14" i="3"/>
  <c r="B44" i="3" l="1"/>
  <c r="G25" i="2"/>
  <c r="C25" i="2"/>
  <c r="C24" i="2"/>
  <c r="C23" i="2"/>
  <c r="C22" i="2"/>
  <c r="F59" i="7" l="1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3" i="7" s="1"/>
  <c r="D44" i="7"/>
  <c r="I38" i="7"/>
  <c r="H38" i="7" s="1"/>
  <c r="G38" i="7" s="1"/>
  <c r="F38" i="7" s="1"/>
  <c r="E38" i="7" s="1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I53" i="7" l="1"/>
  <c r="I43" i="7" s="1"/>
  <c r="D10" i="7"/>
  <c r="D76" i="7" s="1"/>
  <c r="F53" i="7"/>
  <c r="I20" i="7"/>
  <c r="I10" i="7" s="1"/>
  <c r="F20" i="7"/>
  <c r="F11" i="7"/>
  <c r="G43" i="7"/>
  <c r="H43" i="7"/>
  <c r="E10" i="7"/>
  <c r="G10" i="7"/>
  <c r="H10" i="7"/>
  <c r="F10" i="7" l="1"/>
  <c r="I76" i="7"/>
  <c r="H76" i="7"/>
  <c r="G76" i="7"/>
  <c r="E43" i="7"/>
  <c r="E76" i="7" s="1"/>
  <c r="F43" i="7"/>
  <c r="F76" i="7" l="1"/>
  <c r="I155" i="4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3" i="4"/>
  <c r="I131" i="4"/>
  <c r="I130" i="4"/>
  <c r="I129" i="4"/>
  <c r="I127" i="4"/>
  <c r="I125" i="4"/>
  <c r="I121" i="4"/>
  <c r="I120" i="4"/>
  <c r="I119" i="4"/>
  <c r="I118" i="4"/>
  <c r="I117" i="4"/>
  <c r="I115" i="4"/>
  <c r="I114" i="4"/>
  <c r="I113" i="4"/>
  <c r="I108" i="4"/>
  <c r="I106" i="4"/>
  <c r="I104" i="4"/>
  <c r="I100" i="4"/>
  <c r="I98" i="4"/>
  <c r="I96" i="4"/>
  <c r="I91" i="4"/>
  <c r="I90" i="4"/>
  <c r="I89" i="4"/>
  <c r="I88" i="4"/>
  <c r="I87" i="4"/>
  <c r="I86" i="4"/>
  <c r="I85" i="4"/>
  <c r="I82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F131" i="4"/>
  <c r="F130" i="4"/>
  <c r="F129" i="4"/>
  <c r="F128" i="4"/>
  <c r="I128" i="4" s="1"/>
  <c r="F127" i="4"/>
  <c r="F126" i="4"/>
  <c r="I126" i="4" s="1"/>
  <c r="F125" i="4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F107" i="4"/>
  <c r="I107" i="4" s="1"/>
  <c r="F106" i="4"/>
  <c r="F105" i="4"/>
  <c r="I105" i="4" s="1"/>
  <c r="F104" i="4"/>
  <c r="F103" i="4"/>
  <c r="I103" i="4" s="1"/>
  <c r="F101" i="4"/>
  <c r="I101" i="4" s="1"/>
  <c r="F100" i="4"/>
  <c r="F99" i="4"/>
  <c r="I99" i="4" s="1"/>
  <c r="F98" i="4"/>
  <c r="F97" i="4"/>
  <c r="I97" i="4" s="1"/>
  <c r="F96" i="4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D29" i="4"/>
  <c r="G62" i="3" l="1"/>
  <c r="G49" i="3"/>
  <c r="G35" i="3"/>
  <c r="E41" i="3" l="1"/>
  <c r="D62" i="3"/>
  <c r="D49" i="3"/>
  <c r="D35" i="3"/>
  <c r="D16" i="3"/>
  <c r="E63" i="3"/>
  <c r="D44" i="3"/>
  <c r="B63" i="3"/>
  <c r="G41" i="3"/>
  <c r="F41" i="3"/>
  <c r="C41" i="3"/>
  <c r="B41" i="3"/>
  <c r="F63" i="3" l="1"/>
  <c r="F66" i="3" s="1"/>
  <c r="G44" i="3"/>
  <c r="G63" i="3" s="1"/>
  <c r="G66" i="3" s="1"/>
  <c r="C63" i="3"/>
  <c r="C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G13" i="6" s="1"/>
  <c r="G12" i="6" s="1"/>
  <c r="F83" i="4"/>
  <c r="D13" i="6" s="1"/>
  <c r="D12" i="6" s="1"/>
  <c r="H83" i="4"/>
  <c r="E10" i="4"/>
  <c r="C10" i="6" s="1"/>
  <c r="C9" i="6" s="1"/>
  <c r="H10" i="4"/>
  <c r="F10" i="6" s="1"/>
  <c r="F9" i="6" s="1"/>
  <c r="E83" i="4"/>
  <c r="C13" i="6" s="1"/>
  <c r="C12" i="6" s="1"/>
  <c r="D83" i="4"/>
  <c r="I10" i="4"/>
  <c r="G10" i="6" s="1"/>
  <c r="G9" i="6" s="1"/>
  <c r="G10" i="4"/>
  <c r="E10" i="6" s="1"/>
  <c r="E9" i="6" s="1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G55" i="5" l="1"/>
  <c r="G17" i="5" s="1"/>
  <c r="F13" i="6"/>
  <c r="F12" i="6" s="1"/>
  <c r="F15" i="6" s="1"/>
  <c r="F55" i="5"/>
  <c r="F17" i="5" s="1"/>
  <c r="E13" i="6"/>
  <c r="E12" i="6" s="1"/>
  <c r="E15" i="6" s="1"/>
  <c r="C15" i="6"/>
  <c r="D15" i="6"/>
  <c r="G15" i="6"/>
  <c r="E55" i="5"/>
  <c r="E17" i="5" s="1"/>
  <c r="B13" i="6"/>
  <c r="B12" i="6" s="1"/>
  <c r="B15" i="6" s="1"/>
  <c r="H156" i="4"/>
  <c r="G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F57" i="5" s="1"/>
  <c r="F58" i="5" s="1"/>
  <c r="G45" i="5"/>
  <c r="G16" i="5" s="1"/>
  <c r="G52" i="5"/>
  <c r="E13" i="5"/>
  <c r="M48" i="1"/>
  <c r="M60" i="1" s="1"/>
  <c r="E42" i="5"/>
  <c r="J9" i="9"/>
  <c r="I9" i="9"/>
  <c r="E57" i="5" l="1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<sst xmlns="http://schemas.openxmlformats.org/spreadsheetml/2006/main" count="844" uniqueCount="532">
  <si>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</si>
  <si>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</si>
  <si>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</si>
  <si>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</si>
  <si>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</si>
  <si>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</si>
  <si>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</si>
  <si>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</si>
  <si>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</si>
  <si>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</si>
  <si>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</si>
  <si>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</si>
  <si>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</si>
  <si>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</si>
  <si>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</si>
  <si>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</si>
  <si>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</si>
  <si>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</si>
  <si>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</si>
  <si>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</si>
  <si>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</si>
  <si>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</si>
  <si>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</si>
  <si>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</si>
  <si>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</si>
  <si>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</si>
  <si>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</si>
  <si>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</si>
  <si>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</si>
  <si>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</si>
  <si>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</si>
  <si>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</si>
  <si>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</si>
  <si>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</si>
  <si>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</si>
  <si>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</si>
  <si>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</si>
  <si>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</si>
  <si>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</si>
  <si>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</si>
  <si>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</si>
  <si>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</si>
  <si>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</si>
  <si>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</si>
  <si>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</si>
  <si>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</si>
  <si>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</si>
  <si>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</si>
  <si>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</si>
  <si>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</si>
  <si>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</si>
  <si>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</si>
  <si>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</si>
  <si>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</si>
  <si>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</si>
  <si>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</si>
  <si>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</si>
  <si>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</si>
  <si>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</si>
  <si>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</si>
  <si>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</si>
  <si>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</si>
  <si>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</si>
  <si>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</si>
  <si>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</si>
  <si>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</si>
  <si>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</si>
  <si>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</si>
  <si>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</si>
  <si>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</si>
  <si>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</si>
  <si>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</si>
  <si>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</si>
  <si>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</si>
  <si>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</si>
  <si>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</si>
  <si>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</si>
  <si>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</si>
  <si>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</si>
  <si>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</si>
  <si>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</si>
  <si>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</si>
  <si>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</si>
  <si>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</si>
  <si>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</si>
  <si>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</si>
  <si>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</si>
  <si>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</si>
  <si>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</si>
  <si>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</si>
  <si>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</si>
  <si>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</si>
  <si>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</si>
  <si>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</si>
  <si>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</si>
  <si>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</si>
  <si>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</si>
  <si>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</si>
  <si>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</si>
  <si>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</si>
  <si>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</si>
  <si>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</si>
  <si>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</si>
  <si>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</si>
  <si>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</si>
  <si>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</si>
  <si>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</si>
  <si>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</si>
  <si>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</si>
  <si>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</si>
  <si>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</si>
  <si>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</si>
  <si>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</si>
  <si>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</si>
  <si>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</si>
  <si>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</si>
  <si>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</si>
  <si>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</si>
  <si>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</si>
  <si>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</si>
  <si>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</si>
  <si>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</si>
  <si>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</si>
  <si>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</si>
  <si>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</si>
  <si>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</si>
  <si>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</si>
  <si>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</si>
  <si>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</si>
  <si>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</si>
  <si>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</si>
  <si>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</si>
  <si>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</si>
  <si>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</si>
  <si>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</si>
  <si>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</si>
  <si>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</si>
  <si>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</si>
  <si>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</si>
  <si>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</si>
  <si>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</si>
  <si>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</si>
  <si>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</si>
  <si>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</si>
  <si>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</si>
  <si>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</si>
  <si>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</si>
  <si>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</si>
  <si>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</si>
  <si>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</si>
  <si>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</si>
  <si>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</si>
  <si>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</si>
  <si>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</si>
  <si>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</si>
  <si>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</si>
  <si>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</si>
  <si>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</si>
  <si>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</si>
  <si>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</si>
  <si>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</si>
  <si>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</si>
  <si>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</si>
  <si>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</si>
  <si>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</si>
  <si>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</si>
  <si>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</si>
  <si>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</si>
  <si>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</si>
  <si>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</si>
  <si>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</si>
  <si>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</si>
  <si>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</si>
  <si>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</si>
  <si>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</si>
  <si>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</si>
  <si>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</si>
  <si>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</si>
  <si>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</si>
  <si>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</si>
  <si>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</si>
  <si>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</si>
  <si>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</si>
  <si>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</si>
  <si>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</si>
  <si>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</si>
  <si>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</si>
  <si>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</si>
  <si>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</si>
  <si>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</si>
  <si>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</si>
  <si>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</si>
  <si>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</si>
  <si>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</si>
  <si>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</si>
  <si>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</si>
  <si>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</si>
  <si>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</si>
  <si>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</si>
  <si>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</si>
  <si>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</si>
  <si>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</si>
  <si>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</si>
  <si>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</si>
  <si>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</si>
  <si>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</si>
  <si>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</si>
  <si>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</si>
  <si>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</si>
  <si>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</si>
  <si>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</si>
  <si>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</si>
  <si>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</si>
  <si>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</si>
  <si>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</si>
  <si>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</si>
  <si>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</si>
  <si>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</si>
  <si>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</si>
  <si>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</si>
  <si>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</si>
  <si>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</si>
  <si>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</si>
  <si>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</si>
  <si>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</si>
  <si>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</si>
  <si>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</si>
  <si>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</si>
  <si>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</si>
  <si>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</si>
  <si>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</si>
  <si>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</si>
  <si>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</si>
  <si>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</si>
  <si>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</si>
  <si>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</si>
  <si>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</si>
  <si>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</si>
  <si>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</si>
  <si>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</si>
  <si>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</si>
  <si>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</si>
  <si>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</si>
  <si>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</si>
  <si>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</si>
  <si>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</si>
  <si>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</si>
  <si>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</si>
  <si>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</si>
  <si>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</si>
  <si>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</si>
  <si>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</si>
  <si>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</si>
  <si>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</si>
  <si>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</si>
  <si>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</si>
  <si>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</si>
  <si>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</si>
  <si>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</si>
  <si>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</si>
  <si>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</si>
  <si>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</si>
  <si>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</si>
  <si>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</si>
  <si>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</si>
  <si>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</si>
  <si>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</si>
  <si>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</si>
  <si>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</si>
  <si>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</si>
  <si>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</si>
  <si>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</si>
  <si>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</si>
  <si>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</si>
  <si>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</si>
  <si>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</si>
  <si>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</si>
  <si>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</si>
  <si>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</si>
  <si>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</si>
  <si>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</si>
  <si>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</si>
  <si>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</si>
  <si>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</si>
  <si>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</si>
  <si>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</si>
  <si>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</si>
  <si>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</si>
  <si>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</si>
  <si>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</si>
  <si>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</si>
  <si>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</si>
  <si>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</si>
  <si>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</si>
  <si>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</si>
  <si>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</si>
  <si>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</si>
  <si>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</si>
  <si>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</si>
  <si>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</si>
  <si>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</si>
  <si>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</si>
  <si>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</si>
  <si>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</si>
  <si>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</si>
  <si>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</si>
  <si>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</si>
  <si>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</si>
  <si>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</si>
  <si>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</si>
  <si>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</si>
  <si>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</si>
  <si>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</si>
  <si>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</si>
  <si>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</si>
  <si>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</si>
  <si>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</si>
  <si>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</si>
  <si>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</si>
  <si>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</si>
  <si>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</si>
  <si>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</si>
  <si>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</si>
  <si>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</si>
  <si>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</si>
  <si>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</si>
  <si>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</si>
  <si>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</si>
  <si>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</si>
  <si>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</si>
  <si>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</si>
  <si>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</si>
  <si>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</si>
  <si>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</si>
  <si>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</si>
  <si>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</si>
  <si>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</si>
  <si>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</si>
  <si>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</si>
  <si>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</si>
  <si>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</si>
  <si>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</si>
  <si>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</si>
  <si>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</si>
  <si>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</si>
  <si>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</si>
  <si>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</si>
  <si>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</si>
  <si>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</si>
  <si>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</si>
  <si>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</si>
  <si>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</si>
  <si>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</si>
  <si>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</si>
  <si>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</si>
  <si>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</si>
  <si>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</si>
  <si>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</si>
  <si>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</si>
  <si>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</si>
  <si>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</si>
  <si>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</si>
  <si>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</si>
  <si>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</si>
  <si>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</si>
  <si>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</si>
  <si>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</si>
  <si>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</si>
  <si>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</si>
  <si>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</si>
  <si>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</si>
  <si>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</si>
  <si>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</si>
  <si>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</si>
  <si>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</si>
  <si>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</si>
  <si>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</si>
  <si>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</si>
  <si>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</si>
  <si>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</si>
  <si>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</si>
  <si>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</si>
  <si>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</si>
  <si>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</si>
  <si>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</si>
  <si>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</si>
  <si>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</si>
  <si>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</si>
  <si>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</si>
  <si>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</si>
  <si>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</si>
  <si>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</si>
  <si>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</si>
  <si>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</si>
  <si>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</si>
  <si>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</si>
  <si>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</si>
  <si>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</si>
  <si>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</si>
  <si>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</si>
  <si>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</si>
  <si>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</si>
  <si>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</si>
  <si>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</si>
  <si>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</si>
  <si>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</si>
  <si>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</si>
  <si>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</si>
  <si>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</si>
  <si>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</si>
  <si>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</si>
  <si>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</si>
  <si>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</si>
  <si>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</si>
  <si>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</si>
  <si>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</si>
  <si>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</si>
  <si>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</si>
  <si>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</si>
  <si>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</si>
  <si>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</si>
  <si>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</si>
  <si>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</si>
  <si>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</si>
  <si>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</si>
  <si>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</si>
  <si>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</si>
  <si>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</si>
  <si>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</si>
  <si>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</si>
  <si>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</si>
  <si>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</si>
  <si>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</si>
  <si>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</si>
  <si>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</si>
  <si>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</si>
  <si>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</si>
  <si>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</si>
  <si>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</si>
  <si>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</si>
  <si>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</si>
  <si>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</si>
  <si>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</si>
  <si>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</si>
  <si>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</si>
  <si>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</si>
  <si>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</si>
  <si>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</si>
  <si>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</si>
  <si>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</si>
  <si>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</si>
  <si>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</si>
  <si>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</si>
  <si>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</si>
  <si>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</si>
  <si>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</si>
  <si>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</si>
  <si>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</si>
  <si>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</si>
  <si>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</si>
  <si>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</si>
  <si>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</si>
  <si>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</si>
  <si>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</si>
  <si>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</si>
  <si>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</si>
  <si>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</si>
  <si>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</si>
  <si>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</si>
  <si>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</si>
  <si>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</si>
  <si>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</si>
  <si>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</si>
  <si>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</si>
  <si>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</si>
  <si>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</si>
  <si>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</si>
  <si>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</si>
  <si>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</si>
  <si>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</si>
  <si>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</si>
  <si>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</si>
  <si>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</si>
  <si>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</si>
  <si>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</si>
  <si>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</si>
  <si>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</si>
  <si>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</si>
  <si>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</si>
  <si>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</si>
  <si>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</si>
  <si>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</si>
  <si>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</si>
  <si>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</si>
  <si>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</si>
  <si>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</si>
  <si>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</si>
  <si>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</si>
  <si>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</si>
  <si>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</si>
  <si>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</si>
  <si>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</si>
  <si>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</si>
  <si>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</si>
  <si>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</si>
  <si>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</si>
  <si>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</si>
  <si>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</si>
  <si>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</si>
  <si>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</si>
  <si>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</si>
  <si>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</si>
  <si>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</si>
  <si>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</si>
  <si>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</si>
  <si>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</si>
  <si>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</si>
  <si>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</si>
  <si>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</si>
  <si>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</si>
  <si>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</si>
  <si>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</si>
  <si>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</si>
  <si>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</si>
  <si>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</si>
  <si>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</si>
  <si>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31 de diciembre 2019</t>
  </si>
  <si>
    <t>Saldo al 31 de diciembre de 2019(d)</t>
  </si>
  <si>
    <t>Al 31 de diciembre de 2019 y al 30 de junio de 2020</t>
  </si>
  <si>
    <t>Del 1 de enero al 30 de junio de 2020 (b)</t>
  </si>
  <si>
    <t>Del 1 de enero al 30 de junio de 2020</t>
  </si>
  <si>
    <t>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</si>
</sst>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445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2" fillId="0" borderId="11" xfId="0" applyNumberFormat="1" applyFont="1" applyFill="1" applyBorder="1"/>
    <xf numFmtId="3" fontId="11" fillId="0" borderId="11" xfId="0" applyNumberFormat="1" applyFont="1" applyBorder="1"/>
    <xf numFmtId="3" fontId="0" fillId="0" borderId="11" xfId="0" applyNumberFormat="1" applyBorder="1" applyAlignment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4" fontId="20" fillId="0" borderId="9" xfId="5" applyNumberFormat="1" applyFont="1" applyFill="1" applyBorder="1" applyAlignment="1">
      <alignment horizontal="right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4" fontId="17" fillId="0" borderId="9" xfId="6" applyNumberFormat="1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4" fontId="17" fillId="0" borderId="14" xfId="6" applyNumberFormat="1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3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5" fillId="0" borderId="11" xfId="0" applyFont="1" applyFill="1" applyBorder="1" applyAlignment="1" applyProtection="1">
      <alignment horizontal="left" vertical="center" wrapText="1" indent="2"/>
    </xf>
    <xf numFmtId="0" fontId="23" fillId="0" borderId="10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left" vertical="center" wrapText="1" indent="1"/>
    </xf>
    <xf numFmtId="0" fontId="23" fillId="0" borderId="11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left" vertical="center" indent="1"/>
    </xf>
    <xf numFmtId="0" fontId="23" fillId="0" borderId="10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8" fillId="0" borderId="11" xfId="6" applyNumberFormat="1" applyFont="1" applyBorder="1"/>
    <xf numFmtId="4" fontId="8" fillId="0" borderId="10" xfId="6" applyNumberFormat="1" applyFont="1" applyBorder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1" fillId="0" borderId="0" xfId="0" applyFont="1" applyAlignment="1">
      <alignment horizontal="justify" vertical="center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5" fillId="0" borderId="23" xfId="9" applyNumberFormat="1" applyFont="1" applyFill="1" applyBorder="1" applyAlignment="1">
      <alignment horizontal="center"/>
    </xf>
    <xf numFmtId="43" fontId="32" fillId="0" borderId="28" xfId="9" applyFont="1" applyBorder="1" applyAlignment="1">
      <alignment horizontal="justify" vertical="center" wrapText="1"/>
    </xf>
    <xf numFmtId="167" fontId="35" fillId="0" borderId="0" xfId="9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justify" vertical="center" wrapText="1"/>
    </xf>
    <xf numFmtId="0" fontId="34" fillId="0" borderId="28" xfId="0" applyFont="1" applyBorder="1" applyAlignment="1">
      <alignment horizontal="justify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/>
    </xf>
    <xf numFmtId="0" fontId="34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2" fillId="4" borderId="23" xfId="0" applyNumberFormat="1" applyFont="1" applyFill="1" applyBorder="1" applyAlignment="1">
      <alignment wrapText="1"/>
    </xf>
    <xf numFmtId="3" fontId="32" fillId="4" borderId="23" xfId="0" applyNumberFormat="1" applyFont="1" applyFill="1" applyBorder="1" applyAlignment="1">
      <alignment horizontal="right" wrapText="1"/>
    </xf>
    <xf numFmtId="3" fontId="32" fillId="0" borderId="23" xfId="0" applyNumberFormat="1" applyFont="1" applyBorder="1" applyAlignment="1">
      <alignment wrapText="1"/>
    </xf>
    <xf numFmtId="3" fontId="32" fillId="0" borderId="23" xfId="0" applyNumberFormat="1" applyFont="1" applyBorder="1" applyAlignment="1">
      <alignment horizontal="right" wrapText="1"/>
    </xf>
    <xf numFmtId="3" fontId="32" fillId="0" borderId="23" xfId="0" applyNumberFormat="1" applyFont="1" applyFill="1" applyBorder="1" applyAlignment="1">
      <alignment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2" fillId="0" borderId="28" xfId="0" applyNumberFormat="1" applyFont="1" applyFill="1" applyBorder="1" applyAlignment="1">
      <alignment wrapText="1"/>
    </xf>
    <xf numFmtId="3" fontId="32" fillId="0" borderId="23" xfId="0" applyNumberFormat="1" applyFont="1" applyFill="1" applyBorder="1" applyAlignment="1">
      <alignment horizontal="right" wrapText="1"/>
    </xf>
    <xf numFmtId="3" fontId="32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2" fillId="0" borderId="28" xfId="9" applyNumberFormat="1" applyFont="1" applyBorder="1" applyAlignment="1">
      <alignment wrapText="1"/>
    </xf>
    <xf numFmtId="3" fontId="34" fillId="0" borderId="28" xfId="0" applyNumberFormat="1" applyFont="1" applyBorder="1" applyAlignment="1">
      <alignment wrapText="1"/>
    </xf>
    <xf numFmtId="3" fontId="34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4" fillId="0" borderId="28" xfId="0" applyNumberFormat="1" applyFont="1" applyFill="1" applyBorder="1" applyAlignment="1">
      <alignment horizontal="right" wrapText="1"/>
    </xf>
    <xf numFmtId="3" fontId="34" fillId="0" borderId="28" xfId="0" applyNumberFormat="1" applyFont="1" applyBorder="1" applyAlignment="1">
      <alignment horizontal="right" wrapText="1"/>
    </xf>
    <xf numFmtId="3" fontId="32" fillId="0" borderId="28" xfId="0" applyNumberFormat="1" applyFont="1" applyBorder="1" applyAlignment="1">
      <alignment wrapText="1"/>
    </xf>
    <xf numFmtId="3" fontId="32" fillId="0" borderId="28" xfId="0" applyNumberFormat="1" applyFont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6" xfId="0" applyNumberFormat="1" applyFont="1" applyBorder="1" applyAlignment="1">
      <alignment wrapText="1"/>
    </xf>
    <xf numFmtId="3" fontId="33" fillId="0" borderId="26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Alignment="1" applyProtection="1">
      <alignment vertical="center"/>
    </xf>
    <xf numFmtId="0" fontId="39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left" vertical="center" wrapText="1" indent="1"/>
    </xf>
    <xf numFmtId="0" fontId="37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3" fontId="37" fillId="0" borderId="23" xfId="0" applyNumberFormat="1" applyFont="1" applyBorder="1" applyAlignment="1">
      <alignment horizontal="right" vertical="center" wrapText="1"/>
    </xf>
    <xf numFmtId="14" fontId="37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3" fontId="37" fillId="0" borderId="23" xfId="0" applyNumberFormat="1" applyFont="1" applyBorder="1" applyAlignment="1">
      <alignment vertical="center" wrapText="1"/>
    </xf>
    <xf numFmtId="43" fontId="39" fillId="0" borderId="23" xfId="0" applyNumberFormat="1" applyFont="1" applyBorder="1" applyAlignment="1">
      <alignment horizontal="justify" vertical="center" wrapText="1"/>
    </xf>
    <xf numFmtId="168" fontId="39" fillId="0" borderId="23" xfId="0" applyNumberFormat="1" applyFont="1" applyBorder="1" applyAlignment="1">
      <alignment horizontal="justify" vertical="center" wrapText="1"/>
    </xf>
    <xf numFmtId="0" fontId="42" fillId="0" borderId="0" xfId="6" applyFont="1"/>
    <xf numFmtId="0" fontId="43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vertical="center" wrapText="1"/>
    </xf>
    <xf numFmtId="0" fontId="42" fillId="0" borderId="16" xfId="6" applyFont="1" applyBorder="1" applyAlignment="1">
      <alignment horizontal="left" vertical="center" wrapText="1" indent="2"/>
    </xf>
    <xf numFmtId="4" fontId="42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42" fillId="0" borderId="28" xfId="6" applyNumberFormat="1" applyFont="1" applyBorder="1" applyAlignment="1">
      <alignment horizontal="right"/>
    </xf>
    <xf numFmtId="0" fontId="42" fillId="0" borderId="16" xfId="6" applyFont="1" applyBorder="1" applyAlignment="1">
      <alignment horizontal="left" vertical="center" wrapText="1" indent="4"/>
    </xf>
    <xf numFmtId="0" fontId="42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horizontal="right" vertical="center" wrapText="1"/>
    </xf>
    <xf numFmtId="4" fontId="43" fillId="0" borderId="23" xfId="6" applyNumberFormat="1" applyFont="1" applyBorder="1" applyAlignment="1">
      <alignment horizontal="right" vertical="center" wrapText="1"/>
    </xf>
    <xf numFmtId="4" fontId="42" fillId="0" borderId="28" xfId="6" applyNumberFormat="1" applyFont="1" applyFill="1" applyBorder="1" applyAlignment="1">
      <alignment horizontal="right" vertical="center" wrapText="1"/>
    </xf>
    <xf numFmtId="0" fontId="42" fillId="0" borderId="16" xfId="6" applyFont="1" applyBorder="1" applyAlignment="1">
      <alignment horizontal="left" vertical="center" wrapText="1" indent="5"/>
    </xf>
    <xf numFmtId="0" fontId="43" fillId="0" borderId="18" xfId="6" applyFont="1" applyBorder="1" applyAlignment="1">
      <alignment horizontal="left" vertical="center" wrapText="1"/>
    </xf>
    <xf numFmtId="4" fontId="43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4" fontId="20" fillId="2" borderId="28" xfId="5" applyNumberFormat="1" applyFont="1" applyFill="1" applyBorder="1" applyAlignment="1">
      <alignment horizontal="right" vertical="center"/>
    </xf>
    <xf numFmtId="0" fontId="7" fillId="2" borderId="0" xfId="11" applyFont="1" applyFill="1" applyBorder="1"/>
    <xf numFmtId="4" fontId="7" fillId="0" borderId="28" xfId="1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4" fontId="17" fillId="0" borderId="28" xfId="11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4" fontId="7" fillId="0" borderId="28" xfId="10" applyNumberFormat="1" applyFont="1" applyFill="1" applyBorder="1" applyAlignment="1">
      <alignment horizontal="right"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4" fontId="17" fillId="0" borderId="30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 wrapText="1"/>
    </xf>
    <xf numFmtId="3" fontId="17" fillId="0" borderId="23" xfId="6" applyNumberFormat="1" applyFont="1" applyBorder="1" applyAlignment="1">
      <alignment horizontal="right" vertical="center" wrapText="1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3" applyNumberFormat="1" applyFont="1" applyBorder="1" applyAlignment="1">
      <alignment horizontal="right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 wrapText="1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3" fontId="17" fillId="0" borderId="20" xfId="6" applyNumberFormat="1" applyFont="1" applyBorder="1" applyAlignment="1">
      <alignment horizontal="right"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 vertical="center" wrapText="1"/>
    </xf>
    <xf numFmtId="0" fontId="19" fillId="0" borderId="0" xfId="11" applyFont="1"/>
    <xf numFmtId="0" fontId="19" fillId="0" borderId="0" xfId="11" applyFont="1" applyBorder="1"/>
    <xf numFmtId="0" fontId="44" fillId="0" borderId="0" xfId="0" applyFont="1"/>
    <xf numFmtId="0" fontId="44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44" fillId="0" borderId="0" xfId="0" applyFont="1" applyFill="1"/>
    <xf numFmtId="0" fontId="46" fillId="0" borderId="0" xfId="6" applyFont="1"/>
    <xf numFmtId="0" fontId="45" fillId="0" borderId="0" xfId="6" applyFont="1" applyFill="1" applyBorder="1" applyAlignment="1">
      <alignment horizontal="center" vertical="center"/>
    </xf>
    <xf numFmtId="0" fontId="46" fillId="0" borderId="0" xfId="6" applyFont="1" applyFill="1" applyBorder="1"/>
    <xf numFmtId="4" fontId="17" fillId="0" borderId="11" xfId="6" applyNumberFormat="1" applyFont="1" applyBorder="1"/>
    <xf numFmtId="0" fontId="31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0" fontId="32" fillId="6" borderId="23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9" fillId="6" borderId="27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 applyProtection="1">
      <alignment vertical="center"/>
    </xf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47" fillId="7" borderId="30" xfId="5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 wrapText="1"/>
    </xf>
    <xf numFmtId="0" fontId="43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32" fillId="0" borderId="16" xfId="0" applyFont="1" applyBorder="1" applyAlignment="1">
      <alignment horizontal="justify" vertical="center" wrapText="1"/>
    </xf>
    <xf numFmtId="49" fontId="11" fillId="0" borderId="7" xfId="0" applyNumberFormat="1" applyFont="1" applyBorder="1"/>
    <xf numFmtId="3" fontId="11" fillId="0" borderId="10" xfId="0" applyNumberFormat="1" applyFont="1" applyBorder="1"/>
    <xf numFmtId="4" fontId="11" fillId="0" borderId="6" xfId="0" applyNumberFormat="1" applyFont="1" applyFill="1" applyBorder="1"/>
    <xf numFmtId="3" fontId="11" fillId="0" borderId="10" xfId="0" applyNumberFormat="1" applyFont="1" applyFill="1" applyBorder="1"/>
    <xf numFmtId="4" fontId="50" fillId="0" borderId="0" xfId="0" applyNumberFormat="1" applyFont="1"/>
    <xf numFmtId="0" fontId="9" fillId="2" borderId="10" xfId="6" applyFill="1" applyBorder="1" applyAlignment="1">
      <alignment horizontal="left" indent="4"/>
    </xf>
    <xf numFmtId="3" fontId="9" fillId="2" borderId="10" xfId="7" applyNumberFormat="1" applyFont="1" applyFill="1" applyBorder="1"/>
    <xf numFmtId="0" fontId="3" fillId="0" borderId="28" xfId="12" applyFont="1" applyFill="1" applyBorder="1" applyAlignment="1">
      <alignment horizontal="left" vertical="center" wrapText="1" indent="2"/>
    </xf>
    <xf numFmtId="3" fontId="7" fillId="0" borderId="27" xfId="3" applyNumberFormat="1" applyFont="1" applyBorder="1" applyAlignment="1">
      <alignment horizontal="right"/>
    </xf>
    <xf numFmtId="0" fontId="7" fillId="0" borderId="25" xfId="6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3" fontId="7" fillId="0" borderId="27" xfId="6" applyNumberFormat="1" applyFont="1" applyBorder="1" applyAlignment="1">
      <alignment horizontal="right" vertical="center"/>
    </xf>
    <xf numFmtId="0" fontId="2" fillId="2" borderId="11" xfId="6" applyFont="1" applyFill="1" applyBorder="1" applyAlignment="1">
      <alignment horizontal="left" indent="4"/>
    </xf>
    <xf numFmtId="0" fontId="12" fillId="0" borderId="0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37" fillId="0" borderId="29" xfId="0" applyFont="1" applyBorder="1" applyAlignment="1">
      <alignment vertical="center" wrapText="1"/>
    </xf>
    <xf numFmtId="0" fontId="32" fillId="0" borderId="16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justify" vertical="center" wrapText="1"/>
    </xf>
    <xf numFmtId="0" fontId="33" fillId="0" borderId="26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6" borderId="2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2" fontId="29" fillId="6" borderId="1" xfId="0" applyNumberFormat="1" applyFont="1" applyFill="1" applyBorder="1" applyAlignment="1" applyProtection="1">
      <alignment horizontal="center" vertical="top" wrapText="1"/>
      <protection locked="0"/>
    </xf>
    <xf numFmtId="0" fontId="30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2" fontId="23" fillId="6" borderId="4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5" xfId="0" applyNumberFormat="1" applyFont="1" applyFill="1" applyBorder="1" applyAlignment="1" applyProtection="1">
      <alignment horizontal="center" vertical="center"/>
    </xf>
    <xf numFmtId="0" fontId="23" fillId="6" borderId="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45" fillId="7" borderId="24" xfId="6" applyFont="1" applyFill="1" applyBorder="1" applyAlignment="1">
      <alignment horizontal="center" vertical="center"/>
    </xf>
    <xf numFmtId="0" fontId="45" fillId="7" borderId="27" xfId="6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/>
    </xf>
    <xf numFmtId="0" fontId="45" fillId="7" borderId="21" xfId="6" applyFont="1" applyFill="1" applyBorder="1" applyAlignment="1">
      <alignment horizontal="center" vertical="center"/>
    </xf>
    <xf numFmtId="0" fontId="45" fillId="7" borderId="29" xfId="6" applyFont="1" applyFill="1" applyBorder="1" applyAlignment="1">
      <alignment horizontal="center" vertical="center"/>
    </xf>
    <xf numFmtId="0" fontId="45" fillId="7" borderId="22" xfId="6" applyFont="1" applyFill="1" applyBorder="1" applyAlignment="1">
      <alignment horizontal="center" vertical="center"/>
    </xf>
    <xf numFmtId="0" fontId="45" fillId="7" borderId="16" xfId="6" applyFont="1" applyFill="1" applyBorder="1" applyAlignment="1">
      <alignment horizontal="center" vertical="center"/>
    </xf>
    <xf numFmtId="0" fontId="45" fillId="7" borderId="0" xfId="6" applyFont="1" applyFill="1" applyBorder="1" applyAlignment="1">
      <alignment horizontal="center" vertical="center"/>
    </xf>
    <xf numFmtId="0" fontId="45" fillId="7" borderId="23" xfId="6" applyFont="1" applyFill="1" applyBorder="1" applyAlignment="1">
      <alignment horizontal="center" vertical="center"/>
    </xf>
    <xf numFmtId="0" fontId="45" fillId="7" borderId="25" xfId="6" applyFont="1" applyFill="1" applyBorder="1" applyAlignment="1">
      <alignment horizontal="center" vertical="center"/>
    </xf>
    <xf numFmtId="0" fontId="45" fillId="7" borderId="17" xfId="6" applyFont="1" applyFill="1" applyBorder="1" applyAlignment="1">
      <alignment horizontal="center" vertical="center"/>
    </xf>
    <xf numFmtId="0" fontId="45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E13" sqref="E13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109"/>
      <c r="B1" s="248"/>
      <c r="C1" s="249"/>
      <c r="D1" s="249"/>
      <c r="E1" s="298" t="s">
        <v>524</v>
      </c>
      <c r="F1" s="298"/>
      <c r="G1" s="298"/>
      <c r="H1" s="298"/>
      <c r="I1" s="298"/>
      <c r="J1" s="298"/>
      <c r="K1" s="298"/>
      <c r="L1" s="298"/>
      <c r="M1" s="299"/>
    </row>
    <row r="2" spans="1:13" ht="13.9" customHeight="1">
      <c r="A2" s="110"/>
      <c r="B2" s="250"/>
      <c r="C2" s="251"/>
      <c r="D2" s="251"/>
      <c r="E2" s="296" t="s">
        <v>127</v>
      </c>
      <c r="F2" s="296"/>
      <c r="G2" s="296"/>
      <c r="H2" s="296"/>
      <c r="I2" s="296"/>
      <c r="J2" s="296"/>
      <c r="K2" s="296"/>
      <c r="L2" s="296"/>
      <c r="M2" s="297"/>
    </row>
    <row r="3" spans="1:13" ht="13.9" customHeight="1">
      <c r="A3" s="110"/>
      <c r="B3" s="250"/>
      <c r="C3" s="252"/>
      <c r="D3" s="252"/>
      <c r="E3" s="296" t="s">
        <v>528</v>
      </c>
      <c r="F3" s="296"/>
      <c r="G3" s="296"/>
      <c r="H3" s="296"/>
      <c r="I3" s="296"/>
      <c r="J3" s="296"/>
      <c r="K3" s="296"/>
      <c r="L3" s="296"/>
      <c r="M3" s="297"/>
    </row>
    <row r="4" spans="1:13" ht="14.25" customHeight="1">
      <c r="A4" s="111"/>
      <c r="B4" s="253"/>
      <c r="C4" s="254"/>
      <c r="D4" s="254"/>
      <c r="E4" s="309" t="s">
        <v>4</v>
      </c>
      <c r="F4" s="309"/>
      <c r="G4" s="309"/>
      <c r="H4" s="309"/>
      <c r="I4" s="309"/>
      <c r="J4" s="309"/>
      <c r="K4" s="309"/>
      <c r="L4" s="309"/>
      <c r="M4" s="310"/>
    </row>
    <row r="5" spans="1:13" ht="13.9" hidden="1" customHeight="1">
      <c r="B5" s="107"/>
      <c r="C5" s="108"/>
      <c r="D5" s="108" t="s">
        <v>5</v>
      </c>
      <c r="E5" s="308" t="s">
        <v>4</v>
      </c>
      <c r="F5" s="308"/>
      <c r="G5" s="308"/>
      <c r="H5" s="308"/>
      <c r="I5" s="308"/>
      <c r="J5" s="308"/>
      <c r="K5" s="308"/>
      <c r="L5" s="308"/>
      <c r="M5" s="308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48"/>
      <c r="C7" s="302" t="s">
        <v>128</v>
      </c>
      <c r="D7" s="302"/>
      <c r="E7" s="303"/>
      <c r="F7" s="300" t="s">
        <v>531</v>
      </c>
      <c r="G7" s="294" t="s">
        <v>526</v>
      </c>
      <c r="H7" s="306"/>
      <c r="I7" s="302" t="s">
        <v>128</v>
      </c>
      <c r="J7" s="302"/>
      <c r="K7" s="303"/>
      <c r="L7" s="300" t="s">
        <v>531</v>
      </c>
      <c r="M7" s="294" t="s">
        <v>526</v>
      </c>
    </row>
    <row r="8" spans="1:13" s="19" customFormat="1" ht="15" customHeight="1">
      <c r="A8" s="42"/>
      <c r="B8" s="255"/>
      <c r="C8" s="304"/>
      <c r="D8" s="304"/>
      <c r="E8" s="305"/>
      <c r="F8" s="301"/>
      <c r="G8" s="295"/>
      <c r="H8" s="307"/>
      <c r="I8" s="304"/>
      <c r="J8" s="304"/>
      <c r="K8" s="305"/>
      <c r="L8" s="301"/>
      <c r="M8" s="295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29539098.940000001</v>
      </c>
      <c r="G11" s="44">
        <f>SUM(G12:G18)</f>
        <v>11442842.880000001</v>
      </c>
      <c r="H11" s="35"/>
      <c r="I11" s="9" t="s">
        <v>380</v>
      </c>
      <c r="J11" s="7"/>
      <c r="K11" s="7"/>
      <c r="L11" s="44">
        <f>SUM(L12:L20)</f>
        <v>11532920.98</v>
      </c>
      <c r="M11" s="44">
        <f>SUM(M12:M20)</f>
        <v>28513720.510000002</v>
      </c>
    </row>
    <row r="12" spans="1:13">
      <c r="B12" s="14"/>
      <c r="C12" s="10" t="s">
        <v>6</v>
      </c>
      <c r="D12" s="7" t="s">
        <v>3</v>
      </c>
      <c r="E12" s="23"/>
      <c r="F12" s="43">
        <v>100104.32000000001</v>
      </c>
      <c r="G12" s="43">
        <v>36678.14</v>
      </c>
      <c r="H12" s="35"/>
      <c r="I12" s="10" t="s">
        <v>6</v>
      </c>
      <c r="J12" s="7" t="s">
        <v>130</v>
      </c>
      <c r="K12" s="7"/>
      <c r="L12" s="43">
        <v>4645.21</v>
      </c>
      <c r="M12" s="43">
        <v>2764355.24</v>
      </c>
    </row>
    <row r="13" spans="1:13">
      <c r="B13" s="14"/>
      <c r="C13" s="10" t="s">
        <v>7</v>
      </c>
      <c r="D13" s="7" t="s">
        <v>2</v>
      </c>
      <c r="E13" s="23"/>
      <c r="F13" s="43">
        <v>29408994.620000001</v>
      </c>
      <c r="G13" s="43">
        <v>11376164.74</v>
      </c>
      <c r="H13" s="35"/>
      <c r="I13" s="10" t="s">
        <v>7</v>
      </c>
      <c r="J13" s="7" t="s">
        <v>0</v>
      </c>
      <c r="K13" s="7"/>
      <c r="L13" s="43">
        <v>9629077.3499999996</v>
      </c>
      <c r="M13" s="43">
        <v>22484380.829999998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1899198.42</v>
      </c>
      <c r="M18" s="43">
        <v>3151939</v>
      </c>
    </row>
    <row r="19" spans="1:13">
      <c r="B19" s="14"/>
      <c r="C19" s="9" t="s">
        <v>372</v>
      </c>
      <c r="D19" s="7"/>
      <c r="E19" s="23"/>
      <c r="F19" s="44">
        <f>SUM(F20:F26)</f>
        <v>44668991.809999995</v>
      </c>
      <c r="G19" s="44">
        <f>SUM(G20:G26)</f>
        <v>52040764.649999999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/>
      <c r="M20" s="43">
        <v>113045.44</v>
      </c>
    </row>
    <row r="21" spans="1:13">
      <c r="B21" s="14"/>
      <c r="C21" s="10" t="s">
        <v>14</v>
      </c>
      <c r="D21" s="7" t="s">
        <v>47</v>
      </c>
      <c r="E21" s="23"/>
      <c r="F21" s="43">
        <v>42929119.189999998</v>
      </c>
      <c r="G21" s="43">
        <v>49808662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547532.87</v>
      </c>
      <c r="G22" s="43">
        <v>485985.26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1192339.75</v>
      </c>
      <c r="G26" s="43">
        <v>1746117.39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5360220.3899999997</v>
      </c>
      <c r="G27" s="44">
        <f>SUM(G28:G32)</f>
        <v>2560220.4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5360220.3899999997</v>
      </c>
      <c r="G29" s="43">
        <v>2560220.4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11532920.98</v>
      </c>
      <c r="M48" s="44">
        <f>+M11+M21+M25+M28+M29+M33+M40+M44</f>
        <v>28513720.510000002</v>
      </c>
    </row>
    <row r="49" spans="2:13">
      <c r="B49" s="14"/>
      <c r="C49" s="11" t="s">
        <v>377</v>
      </c>
      <c r="D49" s="11"/>
      <c r="E49" s="24"/>
      <c r="F49" s="44">
        <f>+F11+F19+F27+F33+F39+F40+F43</f>
        <v>79568311.140000001</v>
      </c>
      <c r="G49" s="44">
        <f>+G11+G19+G27+G33+G39+G40+G43</f>
        <v>66043827.93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396241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434210781.13</v>
      </c>
      <c r="G54" s="43">
        <v>434210781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214606174.71000001</v>
      </c>
      <c r="G55" s="43">
        <v>208504090.19999999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-394360072.73000002</v>
      </c>
      <c r="G57" s="43">
        <v>-381199745.63999999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47564382.57</v>
      </c>
      <c r="G60" s="43">
        <v>52833282.579999998</v>
      </c>
      <c r="H60" s="35"/>
      <c r="I60" s="12" t="s">
        <v>389</v>
      </c>
      <c r="J60" s="12"/>
      <c r="K60" s="12"/>
      <c r="L60" s="44">
        <f>+L48+L58</f>
        <v>11532920.98</v>
      </c>
      <c r="M60" s="44">
        <f>+M48+M58</f>
        <v>28513720.510000002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302512703.93000001</v>
      </c>
      <c r="G62" s="44">
        <f>SUM(G52:G60)</f>
        <v>315236087.39000005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382081015.06999999</v>
      </c>
      <c r="G64" s="44">
        <f>+G49+G62</f>
        <v>381279915.32000005</v>
      </c>
      <c r="H64" s="35"/>
      <c r="I64" s="9" t="s">
        <v>390</v>
      </c>
      <c r="J64" s="7"/>
      <c r="K64" s="7"/>
      <c r="L64" s="44">
        <f>SUM(L65:L67)</f>
        <v>149472246.05000001</v>
      </c>
      <c r="M64" s="44">
        <f>SUM(M65:M67)</f>
        <v>149472246.05000001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149472246.05000001</v>
      </c>
      <c r="M66" s="43">
        <v>149472246.05000001</v>
      </c>
    </row>
    <row r="67" spans="1:13">
      <c r="A67" s="280"/>
      <c r="B67" s="16"/>
      <c r="C67" s="28"/>
      <c r="D67" s="28"/>
      <c r="E67" s="17"/>
      <c r="F67" s="281"/>
      <c r="G67" s="281"/>
      <c r="H67" s="282"/>
      <c r="I67" s="38" t="s">
        <v>119</v>
      </c>
      <c r="J67" s="38"/>
      <c r="K67" s="28"/>
      <c r="L67" s="283"/>
      <c r="M67" s="283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221075848.03999999</v>
      </c>
      <c r="M68" s="44">
        <f>SUM(M69:M73)</f>
        <v>203293948.88999999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18178140.149999999</v>
      </c>
      <c r="M69" s="43">
        <v>-3821449.46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203293948.88999999</v>
      </c>
      <c r="M70" s="43">
        <v>207115398.34999999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-396241</v>
      </c>
      <c r="M73" s="43"/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370548094.09000003</v>
      </c>
      <c r="M77" s="44">
        <f>+M64+M68+M74</f>
        <v>352766194.94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382081015.07000005</v>
      </c>
      <c r="M78" s="44">
        <f>+M60+M77</f>
        <v>381279915.44999999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47" t="s">
        <v>521</v>
      </c>
      <c r="H82" s="7"/>
      <c r="I82" s="7"/>
      <c r="J82" s="7"/>
      <c r="K82" s="7"/>
      <c r="L82" s="4"/>
      <c r="M82" s="4"/>
    </row>
    <row r="83" spans="4:13" ht="12">
      <c r="F83" s="247"/>
      <c r="G83" s="247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3"/>
      <c r="J91" s="293"/>
      <c r="K91" s="293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18" sqref="C18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112" t="s">
        <v>395</v>
      </c>
      <c r="B1" s="334" t="s">
        <v>396</v>
      </c>
      <c r="C1" s="334"/>
      <c r="D1" s="334"/>
      <c r="E1" s="334"/>
      <c r="F1" s="334"/>
      <c r="G1" s="334"/>
      <c r="H1" s="334"/>
      <c r="I1" s="334"/>
    </row>
    <row r="2" spans="1:12" ht="13.5" thickBot="1">
      <c r="A2" s="335" t="s">
        <v>524</v>
      </c>
      <c r="B2" s="336"/>
      <c r="C2" s="336"/>
      <c r="D2" s="336"/>
      <c r="E2" s="336"/>
      <c r="F2" s="336"/>
      <c r="G2" s="336"/>
      <c r="H2" s="336"/>
      <c r="I2" s="337"/>
    </row>
    <row r="3" spans="1:12" ht="13.5" thickBot="1">
      <c r="A3" s="338" t="s">
        <v>396</v>
      </c>
      <c r="B3" s="339"/>
      <c r="C3" s="339"/>
      <c r="D3" s="339"/>
      <c r="E3" s="339"/>
      <c r="F3" s="339"/>
      <c r="G3" s="339"/>
      <c r="H3" s="339"/>
      <c r="I3" s="340"/>
    </row>
    <row r="4" spans="1:12" ht="13.5" thickBot="1">
      <c r="A4" s="338" t="s">
        <v>529</v>
      </c>
      <c r="B4" s="339"/>
      <c r="C4" s="339"/>
      <c r="D4" s="339"/>
      <c r="E4" s="339"/>
      <c r="F4" s="339"/>
      <c r="G4" s="339"/>
      <c r="H4" s="339"/>
      <c r="I4" s="340"/>
    </row>
    <row r="5" spans="1:12" ht="13.5" thickBot="1">
      <c r="A5" s="338" t="s">
        <v>329</v>
      </c>
      <c r="B5" s="339"/>
      <c r="C5" s="339"/>
      <c r="D5" s="339"/>
      <c r="E5" s="339"/>
      <c r="F5" s="339"/>
      <c r="G5" s="339"/>
      <c r="H5" s="339"/>
      <c r="I5" s="340"/>
    </row>
    <row r="6" spans="1:12" ht="16.5">
      <c r="A6" s="330" t="s">
        <v>397</v>
      </c>
      <c r="B6" s="331"/>
      <c r="C6" s="326" t="s">
        <v>527</v>
      </c>
      <c r="D6" s="326" t="s">
        <v>398</v>
      </c>
      <c r="E6" s="326" t="s">
        <v>399</v>
      </c>
      <c r="F6" s="326" t="s">
        <v>400</v>
      </c>
      <c r="G6" s="256" t="s">
        <v>401</v>
      </c>
      <c r="H6" s="326" t="s">
        <v>402</v>
      </c>
      <c r="I6" s="326" t="s">
        <v>403</v>
      </c>
    </row>
    <row r="7" spans="1:12" ht="13.5" thickBot="1">
      <c r="A7" s="332"/>
      <c r="B7" s="333"/>
      <c r="C7" s="327"/>
      <c r="D7" s="327"/>
      <c r="E7" s="327"/>
      <c r="F7" s="327"/>
      <c r="G7" s="257" t="s">
        <v>404</v>
      </c>
      <c r="H7" s="327"/>
      <c r="I7" s="327"/>
    </row>
    <row r="8" spans="1:12">
      <c r="A8" s="328"/>
      <c r="B8" s="329"/>
      <c r="C8" s="115"/>
      <c r="D8" s="115"/>
      <c r="E8" s="115"/>
      <c r="F8" s="115"/>
      <c r="G8" s="115"/>
      <c r="H8" s="115"/>
      <c r="I8" s="115"/>
    </row>
    <row r="9" spans="1:12">
      <c r="A9" s="312" t="s">
        <v>405</v>
      </c>
      <c r="B9" s="313"/>
      <c r="C9" s="134">
        <f>+C10+C14</f>
        <v>0</v>
      </c>
      <c r="D9" s="134">
        <f t="shared" ref="D9:I9" si="0">+D10+D14</f>
        <v>0</v>
      </c>
      <c r="E9" s="134">
        <f>+E10+E14</f>
        <v>0</v>
      </c>
      <c r="F9" s="134">
        <f t="shared" si="0"/>
        <v>0</v>
      </c>
      <c r="G9" s="134">
        <f>+G10+G14</f>
        <v>0</v>
      </c>
      <c r="H9" s="134">
        <f t="shared" si="0"/>
        <v>0</v>
      </c>
      <c r="I9" s="135">
        <f t="shared" si="0"/>
        <v>0</v>
      </c>
    </row>
    <row r="10" spans="1:12">
      <c r="A10" s="312" t="s">
        <v>406</v>
      </c>
      <c r="B10" s="313"/>
      <c r="C10" s="136"/>
      <c r="D10" s="136"/>
      <c r="E10" s="136"/>
      <c r="F10" s="136"/>
      <c r="G10" s="136"/>
      <c r="H10" s="136"/>
      <c r="I10" s="137"/>
    </row>
    <row r="11" spans="1:12">
      <c r="A11" s="116"/>
      <c r="B11" s="117" t="s">
        <v>407</v>
      </c>
      <c r="C11" s="138"/>
      <c r="D11" s="138"/>
      <c r="E11" s="138"/>
      <c r="F11" s="136"/>
      <c r="G11" s="138"/>
      <c r="H11" s="138"/>
      <c r="I11" s="137"/>
    </row>
    <row r="12" spans="1:12">
      <c r="A12" s="118"/>
      <c r="B12" s="117" t="s">
        <v>408</v>
      </c>
      <c r="C12" s="139"/>
      <c r="D12" s="139"/>
      <c r="E12" s="139"/>
      <c r="F12" s="139"/>
      <c r="G12" s="139"/>
      <c r="H12" s="139"/>
      <c r="I12" s="140"/>
    </row>
    <row r="13" spans="1:12">
      <c r="A13" s="118"/>
      <c r="B13" s="117" t="s">
        <v>409</v>
      </c>
      <c r="C13" s="139"/>
      <c r="D13" s="139"/>
      <c r="E13" s="139"/>
      <c r="F13" s="139"/>
      <c r="G13" s="139"/>
      <c r="H13" s="139"/>
      <c r="I13" s="140"/>
    </row>
    <row r="14" spans="1:12">
      <c r="A14" s="312" t="s">
        <v>410</v>
      </c>
      <c r="B14" s="313"/>
      <c r="C14" s="136">
        <f t="shared" ref="C14:I14" si="1">+C15+C19+C20</f>
        <v>0</v>
      </c>
      <c r="D14" s="136">
        <f t="shared" si="1"/>
        <v>0</v>
      </c>
      <c r="E14" s="136">
        <f t="shared" si="1"/>
        <v>0</v>
      </c>
      <c r="F14" s="136">
        <f t="shared" si="1"/>
        <v>0</v>
      </c>
      <c r="G14" s="136">
        <f t="shared" si="1"/>
        <v>0</v>
      </c>
      <c r="H14" s="136">
        <f t="shared" si="1"/>
        <v>0</v>
      </c>
      <c r="I14" s="137">
        <f t="shared" si="1"/>
        <v>0</v>
      </c>
    </row>
    <row r="15" spans="1:12">
      <c r="A15" s="116"/>
      <c r="B15" s="119" t="s">
        <v>411</v>
      </c>
      <c r="C15" s="138">
        <f>SUM(C16:C18)</f>
        <v>0</v>
      </c>
      <c r="D15" s="141"/>
      <c r="E15" s="142">
        <f>SUM(E16:E18)</f>
        <v>0</v>
      </c>
      <c r="F15" s="138"/>
      <c r="G15" s="138">
        <f>+C15+D15-E15+F15</f>
        <v>0</v>
      </c>
      <c r="H15" s="138">
        <f>SUM(H16:H18)</f>
        <v>0</v>
      </c>
      <c r="I15" s="143"/>
      <c r="L15" s="120"/>
    </row>
    <row r="16" spans="1:12" ht="13.5">
      <c r="A16" s="116"/>
      <c r="B16" s="121" t="s">
        <v>512</v>
      </c>
      <c r="C16" s="144"/>
      <c r="D16" s="145"/>
      <c r="E16" s="146"/>
      <c r="F16" s="136"/>
      <c r="G16" s="136"/>
      <c r="H16" s="136"/>
      <c r="I16" s="137"/>
      <c r="L16" s="120"/>
    </row>
    <row r="17" spans="1:12" ht="13.5">
      <c r="A17" s="116"/>
      <c r="B17" s="121" t="s">
        <v>513</v>
      </c>
      <c r="C17" s="144"/>
      <c r="D17" s="145"/>
      <c r="E17" s="146"/>
      <c r="F17" s="136"/>
      <c r="G17" s="136"/>
      <c r="H17" s="136"/>
      <c r="I17" s="137"/>
      <c r="L17" s="120"/>
    </row>
    <row r="18" spans="1:12" ht="13.5">
      <c r="A18" s="116"/>
      <c r="B18" s="123" t="s">
        <v>514</v>
      </c>
      <c r="C18" s="146"/>
      <c r="D18" s="145"/>
      <c r="E18" s="146"/>
      <c r="F18" s="136"/>
      <c r="G18" s="136"/>
      <c r="H18" s="136"/>
      <c r="I18" s="137"/>
      <c r="L18" s="120"/>
    </row>
    <row r="19" spans="1:12">
      <c r="A19" s="118"/>
      <c r="B19" s="124" t="s">
        <v>412</v>
      </c>
      <c r="C19" s="147"/>
      <c r="D19" s="147"/>
      <c r="E19" s="147"/>
      <c r="F19" s="139"/>
      <c r="G19" s="139"/>
      <c r="H19" s="139"/>
      <c r="I19" s="140"/>
      <c r="L19" s="120"/>
    </row>
    <row r="20" spans="1:12">
      <c r="A20" s="118"/>
      <c r="B20" s="117" t="s">
        <v>413</v>
      </c>
      <c r="C20" s="139"/>
      <c r="D20" s="139"/>
      <c r="E20" s="139"/>
      <c r="F20" s="139"/>
      <c r="G20" s="139"/>
      <c r="H20" s="139"/>
      <c r="I20" s="140"/>
      <c r="L20" s="120"/>
    </row>
    <row r="21" spans="1:12">
      <c r="A21" s="312" t="s">
        <v>414</v>
      </c>
      <c r="B21" s="313"/>
      <c r="C21" s="134">
        <f>SUM(C22:C25)</f>
        <v>28513720.510000002</v>
      </c>
      <c r="D21" s="134">
        <f>SUM(D22:D25)</f>
        <v>450246224.08999997</v>
      </c>
      <c r="E21" s="134">
        <f>SUM(E22:E25)</f>
        <v>433265424.56</v>
      </c>
      <c r="F21" s="134">
        <f>SUM(F22:F25)</f>
        <v>0</v>
      </c>
      <c r="G21" s="134">
        <f>SUM(G22:G25)</f>
        <v>11532920.980000023</v>
      </c>
      <c r="H21" s="134"/>
      <c r="I21" s="135"/>
      <c r="L21" s="120"/>
    </row>
    <row r="22" spans="1:12">
      <c r="A22" s="116"/>
      <c r="B22" s="124" t="s">
        <v>130</v>
      </c>
      <c r="C22" s="146">
        <f>+'F1. ESF'!M12</f>
        <v>2764355.24</v>
      </c>
      <c r="D22" s="148">
        <v>3640413.0100000007</v>
      </c>
      <c r="E22" s="148">
        <v>880702.98</v>
      </c>
      <c r="F22" s="146"/>
      <c r="G22" s="136">
        <f>+C22+E22-D22</f>
        <v>4645.2099999994971</v>
      </c>
      <c r="H22" s="149"/>
      <c r="I22" s="150"/>
      <c r="L22" s="120"/>
    </row>
    <row r="23" spans="1:12">
      <c r="A23" s="279"/>
      <c r="B23" s="124" t="s">
        <v>0</v>
      </c>
      <c r="C23" s="146">
        <f>+'F1. ESF'!M13</f>
        <v>22484380.829999998</v>
      </c>
      <c r="D23" s="148">
        <v>429536665.92999995</v>
      </c>
      <c r="E23" s="148">
        <v>416681362.44999999</v>
      </c>
      <c r="F23" s="146"/>
      <c r="G23" s="136">
        <f>+C23+E23-D23</f>
        <v>9629077.3500000238</v>
      </c>
      <c r="H23" s="149"/>
      <c r="I23" s="150"/>
      <c r="L23" s="120"/>
    </row>
    <row r="24" spans="1:12">
      <c r="A24" s="116"/>
      <c r="B24" s="124" t="s">
        <v>525</v>
      </c>
      <c r="C24" s="146">
        <f>+'F1. ESF'!M18</f>
        <v>3151939</v>
      </c>
      <c r="D24" s="148">
        <v>12136399.289999999</v>
      </c>
      <c r="E24" s="148">
        <v>10883658.709999999</v>
      </c>
      <c r="F24" s="146"/>
      <c r="G24" s="136">
        <f>+C24+E24-D24</f>
        <v>1899198.42</v>
      </c>
      <c r="H24" s="149"/>
      <c r="I24" s="150"/>
      <c r="L24" s="120"/>
    </row>
    <row r="25" spans="1:12">
      <c r="A25" s="118"/>
      <c r="B25" s="124" t="s">
        <v>137</v>
      </c>
      <c r="C25" s="146">
        <f>+'F1. ESF'!M20</f>
        <v>113045.44</v>
      </c>
      <c r="D25" s="147">
        <v>4932745.8599999994</v>
      </c>
      <c r="E25" s="147">
        <v>4819700.42</v>
      </c>
      <c r="F25" s="146"/>
      <c r="G25" s="136">
        <f>+C25+E25-D25</f>
        <v>0</v>
      </c>
      <c r="H25" s="149"/>
      <c r="I25" s="151"/>
      <c r="K25" s="89"/>
      <c r="L25" s="120"/>
    </row>
    <row r="26" spans="1:12">
      <c r="A26" s="312" t="s">
        <v>415</v>
      </c>
      <c r="B26" s="313"/>
      <c r="C26" s="134">
        <f t="shared" ref="C26:I26" si="2">+C9+C21</f>
        <v>28513720.510000002</v>
      </c>
      <c r="D26" s="134">
        <f t="shared" si="2"/>
        <v>450246224.08999997</v>
      </c>
      <c r="E26" s="134">
        <f t="shared" si="2"/>
        <v>433265424.56</v>
      </c>
      <c r="F26" s="134">
        <f t="shared" si="2"/>
        <v>0</v>
      </c>
      <c r="G26" s="134">
        <f t="shared" si="2"/>
        <v>11532920.980000023</v>
      </c>
      <c r="H26" s="134">
        <f t="shared" si="2"/>
        <v>0</v>
      </c>
      <c r="I26" s="135">
        <f t="shared" si="2"/>
        <v>0</v>
      </c>
      <c r="J26" s="81"/>
      <c r="K26" s="81"/>
      <c r="L26" s="120"/>
    </row>
    <row r="27" spans="1:12">
      <c r="A27" s="312"/>
      <c r="B27" s="313"/>
      <c r="C27" s="152"/>
      <c r="D27" s="152"/>
      <c r="E27" s="152"/>
      <c r="F27" s="152"/>
      <c r="G27" s="152"/>
      <c r="H27" s="152"/>
      <c r="I27" s="153"/>
      <c r="L27" s="120"/>
    </row>
    <row r="28" spans="1:12" ht="16.5" customHeight="1">
      <c r="A28" s="312" t="s">
        <v>416</v>
      </c>
      <c r="B28" s="313"/>
      <c r="C28" s="152"/>
      <c r="D28" s="152"/>
      <c r="E28" s="152"/>
      <c r="F28" s="152"/>
      <c r="G28" s="152"/>
      <c r="H28" s="152"/>
      <c r="I28" s="153"/>
      <c r="L28" s="120"/>
    </row>
    <row r="29" spans="1:12">
      <c r="A29" s="324"/>
      <c r="B29" s="325"/>
      <c r="C29" s="154"/>
      <c r="D29" s="154"/>
      <c r="E29" s="154"/>
      <c r="F29" s="154"/>
      <c r="G29" s="154"/>
      <c r="H29" s="154"/>
      <c r="I29" s="155"/>
    </row>
    <row r="30" spans="1:12" ht="16.5" customHeight="1">
      <c r="A30" s="312" t="s">
        <v>417</v>
      </c>
      <c r="B30" s="313"/>
      <c r="C30" s="154"/>
      <c r="D30" s="154"/>
      <c r="E30" s="154"/>
      <c r="F30" s="154"/>
      <c r="G30" s="154"/>
      <c r="H30" s="154"/>
      <c r="I30" s="155"/>
    </row>
    <row r="31" spans="1:12" ht="13.5" thickBot="1">
      <c r="A31" s="322"/>
      <c r="B31" s="323"/>
      <c r="C31" s="156"/>
      <c r="D31" s="156"/>
      <c r="E31" s="156"/>
      <c r="F31" s="156"/>
      <c r="G31" s="156"/>
      <c r="H31" s="156"/>
      <c r="I31" s="157"/>
    </row>
    <row r="32" spans="1:12" ht="19.5" customHeight="1">
      <c r="A32" s="314" t="s">
        <v>418</v>
      </c>
      <c r="B32" s="314"/>
      <c r="C32" s="314"/>
      <c r="D32" s="314"/>
      <c r="E32" s="314"/>
      <c r="F32" s="314"/>
      <c r="G32" s="314"/>
      <c r="H32" s="314"/>
      <c r="I32" s="314"/>
    </row>
    <row r="33" spans="1:13" ht="13.5" thickBot="1">
      <c r="A33" s="315" t="s">
        <v>419</v>
      </c>
      <c r="B33" s="315"/>
      <c r="C33" s="315"/>
      <c r="D33" s="315"/>
      <c r="E33" s="315"/>
      <c r="F33" s="315"/>
      <c r="G33" s="315"/>
      <c r="H33" s="315"/>
      <c r="I33" s="315"/>
    </row>
    <row r="34" spans="1:13">
      <c r="A34" s="316" t="s">
        <v>420</v>
      </c>
      <c r="B34" s="126" t="s">
        <v>421</v>
      </c>
      <c r="C34" s="126" t="s">
        <v>422</v>
      </c>
      <c r="D34" s="126" t="s">
        <v>423</v>
      </c>
      <c r="E34" s="319" t="s">
        <v>424</v>
      </c>
      <c r="F34" s="126" t="s">
        <v>425</v>
      </c>
    </row>
    <row r="35" spans="1:13">
      <c r="A35" s="317"/>
      <c r="B35" s="113" t="s">
        <v>426</v>
      </c>
      <c r="C35" s="113" t="s">
        <v>427</v>
      </c>
      <c r="D35" s="113" t="s">
        <v>428</v>
      </c>
      <c r="E35" s="320"/>
      <c r="F35" s="113" t="s">
        <v>429</v>
      </c>
    </row>
    <row r="36" spans="1:13" ht="13.5" thickBot="1">
      <c r="A36" s="318"/>
      <c r="B36" s="127"/>
      <c r="C36" s="114" t="s">
        <v>430</v>
      </c>
      <c r="D36" s="127"/>
      <c r="E36" s="321"/>
      <c r="F36" s="127"/>
    </row>
    <row r="37" spans="1:13" ht="16.5">
      <c r="A37" s="128" t="s">
        <v>431</v>
      </c>
      <c r="B37" s="129"/>
      <c r="C37" s="129"/>
      <c r="D37" s="129"/>
      <c r="E37" s="129"/>
      <c r="F37" s="129"/>
    </row>
    <row r="38" spans="1:13">
      <c r="A38" s="125"/>
      <c r="B38" s="122"/>
      <c r="C38" s="130"/>
      <c r="D38" s="131"/>
      <c r="E38" s="130"/>
      <c r="F38" s="131"/>
    </row>
    <row r="39" spans="1:13">
      <c r="A39" s="125"/>
      <c r="B39" s="125"/>
      <c r="C39" s="125"/>
      <c r="D39" s="125"/>
      <c r="E39" s="125"/>
      <c r="F39" s="125"/>
    </row>
    <row r="40" spans="1:13" ht="13.5" thickBot="1">
      <c r="A40" s="132"/>
      <c r="B40" s="132"/>
      <c r="C40" s="132"/>
      <c r="D40" s="132"/>
      <c r="E40" s="132"/>
      <c r="F40" s="132"/>
    </row>
    <row r="41" spans="1:13" ht="16.5" customHeight="1">
      <c r="A41" s="311" t="s">
        <v>364</v>
      </c>
      <c r="B41" s="311"/>
      <c r="C41" s="311"/>
      <c r="D41" s="311"/>
      <c r="E41" s="311"/>
      <c r="F41" s="311"/>
      <c r="G41" s="158"/>
      <c r="H41" s="158"/>
      <c r="I41" s="158"/>
      <c r="J41" s="79"/>
      <c r="K41" s="79"/>
      <c r="L41" s="79"/>
      <c r="M41" s="79"/>
    </row>
    <row r="42" spans="1:13" s="133" customFormat="1">
      <c r="A42" s="159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112" t="s">
        <v>432</v>
      </c>
      <c r="B1" s="341" t="s">
        <v>433</v>
      </c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3.5" thickBot="1">
      <c r="A2" s="112"/>
    </row>
    <row r="3" spans="1:11" ht="13.5" thickBot="1">
      <c r="A3" s="342" t="s">
        <v>524</v>
      </c>
      <c r="B3" s="343"/>
      <c r="C3" s="343"/>
      <c r="D3" s="343"/>
      <c r="E3" s="343"/>
      <c r="F3" s="343"/>
      <c r="G3" s="343"/>
      <c r="H3" s="343"/>
      <c r="I3" s="343"/>
      <c r="J3" s="343"/>
      <c r="K3" s="344"/>
    </row>
    <row r="4" spans="1:11" ht="13.5" thickBot="1">
      <c r="A4" s="345" t="s">
        <v>434</v>
      </c>
      <c r="B4" s="346"/>
      <c r="C4" s="346"/>
      <c r="D4" s="346"/>
      <c r="E4" s="346"/>
      <c r="F4" s="346"/>
      <c r="G4" s="346"/>
      <c r="H4" s="346"/>
      <c r="I4" s="346"/>
      <c r="J4" s="346"/>
      <c r="K4" s="347"/>
    </row>
    <row r="5" spans="1:11" ht="13.5" thickBot="1">
      <c r="A5" s="345" t="s">
        <v>530</v>
      </c>
      <c r="B5" s="346"/>
      <c r="C5" s="346"/>
      <c r="D5" s="346"/>
      <c r="E5" s="346"/>
      <c r="F5" s="346"/>
      <c r="G5" s="346"/>
      <c r="H5" s="346"/>
      <c r="I5" s="346"/>
      <c r="J5" s="346"/>
      <c r="K5" s="347"/>
    </row>
    <row r="6" spans="1:11" ht="13.5" thickBot="1">
      <c r="A6" s="345" t="s">
        <v>329</v>
      </c>
      <c r="B6" s="346"/>
      <c r="C6" s="346"/>
      <c r="D6" s="346"/>
      <c r="E6" s="346"/>
      <c r="F6" s="346"/>
      <c r="G6" s="346"/>
      <c r="H6" s="346"/>
      <c r="I6" s="346"/>
      <c r="J6" s="346"/>
      <c r="K6" s="347"/>
    </row>
    <row r="7" spans="1:11" ht="62.25" customHeight="1" thickBot="1">
      <c r="A7" s="258" t="s">
        <v>435</v>
      </c>
      <c r="B7" s="259" t="s">
        <v>436</v>
      </c>
      <c r="C7" s="259" t="s">
        <v>437</v>
      </c>
      <c r="D7" s="259" t="s">
        <v>438</v>
      </c>
      <c r="E7" s="259" t="s">
        <v>439</v>
      </c>
      <c r="F7" s="259" t="s">
        <v>440</v>
      </c>
      <c r="G7" s="259" t="s">
        <v>441</v>
      </c>
      <c r="H7" s="259" t="s">
        <v>442</v>
      </c>
      <c r="I7" s="259" t="s">
        <v>515</v>
      </c>
      <c r="J7" s="259" t="s">
        <v>516</v>
      </c>
      <c r="K7" s="259" t="s">
        <v>517</v>
      </c>
    </row>
    <row r="8" spans="1:11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24.75">
      <c r="A9" s="162" t="s">
        <v>443</v>
      </c>
      <c r="B9" s="163"/>
      <c r="C9" s="163"/>
      <c r="D9" s="163"/>
      <c r="E9" s="169">
        <f>+E10+E11+E12+E13</f>
        <v>0</v>
      </c>
      <c r="F9" s="163"/>
      <c r="G9" s="163"/>
      <c r="H9" s="163"/>
      <c r="I9" s="169">
        <f t="shared" ref="I9:J9" si="0">+I10+I11+I12+I13</f>
        <v>0</v>
      </c>
      <c r="J9" s="169">
        <f t="shared" si="0"/>
        <v>0</v>
      </c>
      <c r="K9" s="169">
        <f>+K10+K11+K12+K13</f>
        <v>0</v>
      </c>
    </row>
    <row r="10" spans="1:11">
      <c r="A10" s="164" t="s">
        <v>453</v>
      </c>
      <c r="B10" s="171"/>
      <c r="C10" s="171"/>
      <c r="D10" s="172"/>
      <c r="E10" s="174"/>
      <c r="F10" s="173"/>
      <c r="G10" s="172"/>
      <c r="H10" s="172"/>
      <c r="I10" s="174"/>
      <c r="J10" s="235"/>
      <c r="K10" s="170"/>
    </row>
    <row r="11" spans="1:11">
      <c r="A11" s="164" t="s">
        <v>444</v>
      </c>
      <c r="B11" s="163"/>
      <c r="C11" s="163"/>
      <c r="D11" s="163"/>
      <c r="E11" s="163"/>
      <c r="F11" s="163"/>
      <c r="G11" s="163"/>
      <c r="H11" s="163"/>
      <c r="I11" s="175"/>
      <c r="J11" s="163"/>
      <c r="K11" s="163"/>
    </row>
    <row r="12" spans="1:11">
      <c r="A12" s="164" t="s">
        <v>445</v>
      </c>
      <c r="B12" s="163"/>
      <c r="C12" s="163"/>
      <c r="D12" s="163"/>
      <c r="E12" s="163"/>
      <c r="F12" s="163"/>
      <c r="G12" s="163"/>
      <c r="H12" s="163"/>
      <c r="I12" s="176"/>
      <c r="J12" s="163"/>
      <c r="K12" s="163"/>
    </row>
    <row r="13" spans="1:11">
      <c r="A13" s="164" t="s">
        <v>446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</row>
    <row r="14" spans="1:11">
      <c r="A14" s="165"/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 ht="16.5">
      <c r="A15" s="162" t="s">
        <v>447</v>
      </c>
      <c r="B15" s="163"/>
      <c r="C15" s="163"/>
      <c r="D15" s="163"/>
      <c r="E15" s="168">
        <f>+E16+E17+E18+E19</f>
        <v>0</v>
      </c>
      <c r="F15" s="163"/>
      <c r="G15" s="163"/>
      <c r="H15" s="163"/>
      <c r="I15" s="163"/>
      <c r="J15" s="163"/>
      <c r="K15" s="168">
        <f>+K16+K17+K18+K19</f>
        <v>0</v>
      </c>
    </row>
    <row r="16" spans="1:11">
      <c r="A16" s="164" t="s">
        <v>448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>
      <c r="A17" s="164" t="s">
        <v>449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spans="1:11">
      <c r="A18" s="164" t="s">
        <v>450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>
      <c r="A19" s="164" t="s">
        <v>451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>
      <c r="A20" s="165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ht="41.25">
      <c r="A21" s="162" t="s">
        <v>452</v>
      </c>
      <c r="B21" s="163"/>
      <c r="C21" s="163"/>
      <c r="D21" s="163"/>
      <c r="E21" s="169">
        <f>+E9+E15</f>
        <v>0</v>
      </c>
      <c r="F21" s="163"/>
      <c r="G21" s="163"/>
      <c r="H21" s="163"/>
      <c r="I21" s="163"/>
      <c r="J21" s="163"/>
      <c r="K21" s="169">
        <f>+K9+K15</f>
        <v>0</v>
      </c>
    </row>
    <row r="22" spans="1:11" ht="13.5" thickBot="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opLeftCell="C1" zoomScaleNormal="100" workbookViewId="0">
      <selection activeCell="E44" sqref="E44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99.5703125" customWidth="1"/>
    <col min="5" max="5" width="24.85546875" style="89" customWidth="1"/>
    <col min="6" max="7" width="23.28515625" style="89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8"/>
      <c r="B1" s="68"/>
      <c r="C1" s="68"/>
      <c r="D1" s="68"/>
      <c r="E1" s="82"/>
      <c r="F1" s="82"/>
      <c r="G1" s="82"/>
      <c r="H1" s="68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</row>
    <row r="2" spans="1:78" ht="15" customHeight="1">
      <c r="A2" s="68"/>
      <c r="B2" s="68"/>
      <c r="C2" s="68"/>
      <c r="D2" s="68"/>
      <c r="E2" s="82"/>
      <c r="F2" s="82"/>
      <c r="G2" s="82"/>
      <c r="H2" s="68"/>
      <c r="I2" s="68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15" customHeight="1">
      <c r="A3" s="68"/>
      <c r="B3" s="68"/>
      <c r="C3" s="68"/>
      <c r="D3" s="350" t="s">
        <v>328</v>
      </c>
      <c r="E3" s="350"/>
      <c r="F3" s="350"/>
      <c r="G3" s="350"/>
      <c r="H3" s="68"/>
      <c r="I3" s="68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15" customHeight="1">
      <c r="A4" s="68"/>
      <c r="B4" s="68"/>
      <c r="C4" s="68"/>
      <c r="D4" s="68"/>
      <c r="E4" s="82"/>
      <c r="F4" s="82"/>
      <c r="G4" s="82"/>
      <c r="H4" s="68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25.15" customHeight="1">
      <c r="A5" s="68"/>
      <c r="B5" s="68"/>
      <c r="C5" s="68"/>
      <c r="D5" s="351" t="s">
        <v>524</v>
      </c>
      <c r="E5" s="352"/>
      <c r="F5" s="352"/>
      <c r="G5" s="353"/>
      <c r="H5" s="68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</row>
    <row r="6" spans="1:78" ht="15" customHeight="1">
      <c r="A6" s="68"/>
      <c r="B6" s="68"/>
      <c r="C6" s="68"/>
      <c r="D6" s="354" t="s">
        <v>328</v>
      </c>
      <c r="E6" s="355"/>
      <c r="F6" s="355"/>
      <c r="G6" s="356"/>
      <c r="H6" s="68"/>
      <c r="I6" s="68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</row>
    <row r="7" spans="1:78" ht="15" customHeight="1">
      <c r="A7" s="68"/>
      <c r="B7" s="68"/>
      <c r="C7" s="68"/>
      <c r="D7" s="357" t="s">
        <v>529</v>
      </c>
      <c r="E7" s="358"/>
      <c r="F7" s="358"/>
      <c r="G7" s="359"/>
      <c r="H7" s="68"/>
      <c r="I7" s="68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</row>
    <row r="8" spans="1:78" ht="15" customHeight="1">
      <c r="A8" s="68"/>
      <c r="B8" s="68"/>
      <c r="C8" s="68"/>
      <c r="D8" s="360" t="s">
        <v>329</v>
      </c>
      <c r="E8" s="361"/>
      <c r="F8" s="361"/>
      <c r="G8" s="362"/>
      <c r="H8" s="68"/>
      <c r="I8" s="68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</row>
    <row r="9" spans="1:78" ht="15" customHeight="1">
      <c r="A9" s="68"/>
      <c r="B9" s="68"/>
      <c r="C9" s="68"/>
      <c r="D9" s="68"/>
      <c r="E9" s="82"/>
      <c r="F9" s="82"/>
      <c r="G9" s="82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</row>
    <row r="10" spans="1:78" ht="15">
      <c r="A10" s="68"/>
      <c r="B10" s="68"/>
      <c r="C10" s="68"/>
      <c r="D10" s="260" t="s">
        <v>330</v>
      </c>
      <c r="E10" s="261" t="s">
        <v>368</v>
      </c>
      <c r="F10" s="261" t="s">
        <v>153</v>
      </c>
      <c r="G10" s="261" t="s">
        <v>369</v>
      </c>
      <c r="H10" s="68"/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</row>
    <row r="11" spans="1:78" ht="15" customHeight="1">
      <c r="A11" s="68"/>
      <c r="B11" s="68"/>
      <c r="C11" s="68"/>
      <c r="D11" s="70" t="s">
        <v>331</v>
      </c>
      <c r="E11" s="83">
        <f>+E12+E13+E14</f>
        <v>458104312</v>
      </c>
      <c r="F11" s="83">
        <f t="shared" ref="F11:G11" si="0">+F12+F13+F14</f>
        <v>253821775.12</v>
      </c>
      <c r="G11" s="83">
        <f t="shared" si="0"/>
        <v>226489848.10000002</v>
      </c>
      <c r="H11" s="68"/>
      <c r="I11" s="71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1:78" ht="15" customHeight="1">
      <c r="A12" s="68"/>
      <c r="B12" s="68"/>
      <c r="C12" s="68"/>
      <c r="D12" s="72" t="s">
        <v>332</v>
      </c>
      <c r="E12" s="84">
        <f>+E41</f>
        <v>280346113</v>
      </c>
      <c r="F12" s="84">
        <f t="shared" ref="F12:G12" si="1">+F41</f>
        <v>159740638.32000002</v>
      </c>
      <c r="G12" s="84">
        <f t="shared" si="1"/>
        <v>132408711.30000001</v>
      </c>
      <c r="H12" s="68"/>
      <c r="I12" s="71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</row>
    <row r="13" spans="1:78" ht="15" customHeight="1">
      <c r="A13" s="68"/>
      <c r="B13" s="68"/>
      <c r="C13" s="68"/>
      <c r="D13" s="72" t="s">
        <v>333</v>
      </c>
      <c r="E13" s="85">
        <f>+E51</f>
        <v>177758199</v>
      </c>
      <c r="F13" s="85">
        <f t="shared" ref="F13:G13" si="2">+F51</f>
        <v>94081136.799999997</v>
      </c>
      <c r="G13" s="85">
        <f t="shared" si="2"/>
        <v>94081136.799999997</v>
      </c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5" customHeight="1">
      <c r="A14" s="68"/>
      <c r="B14" s="68"/>
      <c r="C14" s="68"/>
      <c r="D14" s="72" t="s">
        <v>334</v>
      </c>
      <c r="E14" s="85">
        <f>+E38</f>
        <v>0</v>
      </c>
      <c r="F14" s="85">
        <f t="shared" ref="F14:G14" si="3">+F38</f>
        <v>0</v>
      </c>
      <c r="G14" s="85">
        <f t="shared" si="3"/>
        <v>0</v>
      </c>
      <c r="H14" s="68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</row>
    <row r="15" spans="1:78" ht="15" customHeight="1">
      <c r="A15" s="68"/>
      <c r="B15" s="68"/>
      <c r="C15" s="68"/>
      <c r="D15" s="70" t="s">
        <v>335</v>
      </c>
      <c r="E15" s="83">
        <f>+E16+E17</f>
        <v>458104312</v>
      </c>
      <c r="F15" s="83">
        <f t="shared" ref="F15:G15" si="4">+F16+F17</f>
        <v>223325828.14999998</v>
      </c>
      <c r="G15" s="83">
        <f t="shared" si="4"/>
        <v>215315527.56</v>
      </c>
      <c r="H15" s="68"/>
      <c r="I15" s="71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</row>
    <row r="16" spans="1:78" ht="15" customHeight="1">
      <c r="A16" s="68"/>
      <c r="B16" s="68"/>
      <c r="C16" s="68"/>
      <c r="D16" s="72" t="s">
        <v>336</v>
      </c>
      <c r="E16" s="85">
        <f>+E45</f>
        <v>280346113</v>
      </c>
      <c r="F16" s="85">
        <f t="shared" ref="F16:G16" si="5">+F45</f>
        <v>144530045.20999998</v>
      </c>
      <c r="G16" s="85">
        <f t="shared" si="5"/>
        <v>136519744.62</v>
      </c>
      <c r="H16" s="68"/>
      <c r="I16" s="71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</row>
    <row r="17" spans="1:78" ht="15" customHeight="1">
      <c r="A17" s="68"/>
      <c r="B17" s="68"/>
      <c r="C17" s="68"/>
      <c r="D17" s="72" t="s">
        <v>337</v>
      </c>
      <c r="E17" s="85">
        <f>+E55</f>
        <v>177758199</v>
      </c>
      <c r="F17" s="85">
        <f t="shared" ref="F17:G17" si="6">+F55</f>
        <v>78795782.939999998</v>
      </c>
      <c r="G17" s="85">
        <f t="shared" si="6"/>
        <v>78795782.939999998</v>
      </c>
      <c r="H17" s="68"/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</row>
    <row r="18" spans="1:78" ht="15" customHeight="1">
      <c r="A18" s="68"/>
      <c r="B18" s="68"/>
      <c r="C18" s="68"/>
      <c r="D18" s="70" t="s">
        <v>338</v>
      </c>
      <c r="E18" s="263">
        <f>+E19+E20</f>
        <v>0</v>
      </c>
      <c r="F18" s="83">
        <f t="shared" ref="F18:G18" si="7">+F19+F20</f>
        <v>0</v>
      </c>
      <c r="G18" s="83">
        <f t="shared" si="7"/>
        <v>0</v>
      </c>
      <c r="H18" s="68"/>
      <c r="I18" s="7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</row>
    <row r="19" spans="1:78" ht="15" customHeight="1">
      <c r="A19" s="68"/>
      <c r="B19" s="68"/>
      <c r="C19" s="68"/>
      <c r="D19" s="72" t="s">
        <v>339</v>
      </c>
      <c r="E19" s="264">
        <v>0</v>
      </c>
      <c r="F19" s="85">
        <v>0</v>
      </c>
      <c r="G19" s="85">
        <v>0</v>
      </c>
      <c r="H19" s="68"/>
      <c r="I19" s="71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</row>
    <row r="20" spans="1:78" ht="15" customHeight="1">
      <c r="A20" s="68"/>
      <c r="B20" s="68"/>
      <c r="C20" s="68"/>
      <c r="D20" s="72" t="s">
        <v>340</v>
      </c>
      <c r="E20" s="264">
        <v>0</v>
      </c>
      <c r="F20" s="85">
        <v>0</v>
      </c>
      <c r="G20" s="85">
        <v>0</v>
      </c>
      <c r="H20" s="68"/>
      <c r="I20" s="68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</row>
    <row r="21" spans="1:78" ht="15" customHeight="1">
      <c r="A21" s="68"/>
      <c r="B21" s="68"/>
      <c r="C21" s="68"/>
      <c r="D21" s="70" t="s">
        <v>341</v>
      </c>
      <c r="E21" s="83">
        <f>+E11-E15+E18</f>
        <v>0</v>
      </c>
      <c r="F21" s="83">
        <f t="shared" ref="F21" si="8">+F11-F15+F18</f>
        <v>30495946.970000029</v>
      </c>
      <c r="G21" s="83">
        <f>+G11-G15+G18</f>
        <v>11174320.540000021</v>
      </c>
      <c r="H21" s="68"/>
      <c r="I21" s="71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</row>
    <row r="22" spans="1:78" ht="15" customHeight="1">
      <c r="A22" s="68"/>
      <c r="B22" s="68"/>
      <c r="C22" s="68"/>
      <c r="D22" s="70" t="s">
        <v>342</v>
      </c>
      <c r="E22" s="83">
        <f>+E21-E38</f>
        <v>0</v>
      </c>
      <c r="F22" s="83">
        <f t="shared" ref="F22:G22" si="9">+F21-F38</f>
        <v>30495946.970000029</v>
      </c>
      <c r="G22" s="83">
        <f t="shared" si="9"/>
        <v>11174320.540000021</v>
      </c>
      <c r="H22" s="68"/>
      <c r="I22" s="71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</row>
    <row r="23" spans="1:78" ht="15" customHeight="1">
      <c r="A23" s="68"/>
      <c r="B23" s="68"/>
      <c r="C23" s="68"/>
      <c r="D23" s="73" t="s">
        <v>343</v>
      </c>
      <c r="E23" s="86">
        <f>+E22-E18</f>
        <v>0</v>
      </c>
      <c r="F23" s="86">
        <f t="shared" ref="F23:G23" si="10">+F22-F18</f>
        <v>30495946.970000029</v>
      </c>
      <c r="G23" s="86">
        <f t="shared" si="10"/>
        <v>11174320.540000021</v>
      </c>
      <c r="H23" s="68"/>
      <c r="I23" s="71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</row>
    <row r="24" spans="1:78" ht="15" customHeight="1">
      <c r="A24" s="68"/>
      <c r="B24" s="68"/>
      <c r="C24" s="68"/>
      <c r="D24" s="68"/>
      <c r="E24" s="82"/>
      <c r="F24" s="82"/>
      <c r="G24" s="82"/>
      <c r="H24" s="68"/>
      <c r="I24" s="71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</row>
    <row r="25" spans="1:78" ht="15" customHeight="1">
      <c r="A25" s="68"/>
      <c r="B25" s="68"/>
      <c r="C25" s="68"/>
      <c r="D25" s="260" t="s">
        <v>128</v>
      </c>
      <c r="E25" s="262" t="s">
        <v>150</v>
      </c>
      <c r="F25" s="262" t="s">
        <v>153</v>
      </c>
      <c r="G25" s="262" t="s">
        <v>154</v>
      </c>
      <c r="H25" s="68"/>
      <c r="I25" s="71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</row>
    <row r="26" spans="1:78" ht="15" customHeight="1">
      <c r="A26" s="68"/>
      <c r="B26" s="68"/>
      <c r="C26" s="68"/>
      <c r="D26" s="70" t="s">
        <v>344</v>
      </c>
      <c r="E26" s="83">
        <f>+E27+E28</f>
        <v>0</v>
      </c>
      <c r="F26" s="83">
        <f t="shared" ref="F26:G26" si="11">+F27+F28</f>
        <v>0</v>
      </c>
      <c r="G26" s="83">
        <f t="shared" si="11"/>
        <v>0</v>
      </c>
      <c r="H26" s="68"/>
      <c r="I26" s="71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</row>
    <row r="27" spans="1:78" ht="15" customHeight="1">
      <c r="A27" s="68"/>
      <c r="B27" s="68"/>
      <c r="C27" s="68"/>
      <c r="D27" s="74" t="s">
        <v>345</v>
      </c>
      <c r="E27" s="85">
        <f>+'F6a. EAEPE OG'!D75-'F6a. EAEPE OG'!D76</f>
        <v>0</v>
      </c>
      <c r="F27" s="85">
        <f>+'F6a. EAEPE OG'!G75-'F6a. EAEPE OG'!G76</f>
        <v>0</v>
      </c>
      <c r="G27" s="85">
        <f>+'F6a. EAEPE OG'!H75-'F6a. EAEPE OG'!H76</f>
        <v>0</v>
      </c>
      <c r="H27" s="68"/>
      <c r="I27" s="71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</row>
    <row r="28" spans="1:78" ht="15" customHeight="1">
      <c r="A28" s="68"/>
      <c r="B28" s="68"/>
      <c r="C28" s="68"/>
      <c r="D28" s="74" t="s">
        <v>346</v>
      </c>
      <c r="E28" s="85">
        <f>+'F6a. EAEPE OG'!D147</f>
        <v>0</v>
      </c>
      <c r="F28" s="85">
        <f>+'F6a. EAEPE OG'!G148</f>
        <v>0</v>
      </c>
      <c r="G28" s="85">
        <f>+'F6a. EAEPE OG'!H148</f>
        <v>0</v>
      </c>
      <c r="H28" s="68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</row>
    <row r="29" spans="1:78" ht="15" customHeight="1">
      <c r="A29" s="68"/>
      <c r="B29" s="68"/>
      <c r="C29" s="68"/>
      <c r="D29" s="73" t="s">
        <v>347</v>
      </c>
      <c r="E29" s="86">
        <f>+E23+E26</f>
        <v>0</v>
      </c>
      <c r="F29" s="86">
        <f t="shared" ref="F29:G29" si="12">+F23+F26</f>
        <v>30495946.970000029</v>
      </c>
      <c r="G29" s="86">
        <f t="shared" si="12"/>
        <v>11174320.540000021</v>
      </c>
      <c r="H29" s="68"/>
      <c r="I29" s="71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</row>
    <row r="30" spans="1:78" ht="15" customHeight="1">
      <c r="A30" s="68"/>
      <c r="B30" s="68"/>
      <c r="C30" s="68"/>
      <c r="D30" s="68"/>
      <c r="E30" s="82"/>
      <c r="F30" s="82"/>
      <c r="G30" s="82"/>
      <c r="H30" s="68"/>
      <c r="I30" s="71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</row>
    <row r="31" spans="1:78" ht="15">
      <c r="A31" s="68"/>
      <c r="B31" s="68"/>
      <c r="C31" s="68"/>
      <c r="D31" s="260" t="s">
        <v>128</v>
      </c>
      <c r="E31" s="261" t="s">
        <v>348</v>
      </c>
      <c r="F31" s="261" t="s">
        <v>153</v>
      </c>
      <c r="G31" s="261" t="s">
        <v>370</v>
      </c>
      <c r="H31" s="68"/>
      <c r="I31" s="68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</row>
    <row r="32" spans="1:78" ht="15" customHeight="1">
      <c r="A32" s="68"/>
      <c r="B32" s="68"/>
      <c r="C32" s="68"/>
      <c r="D32" s="75" t="s">
        <v>349</v>
      </c>
      <c r="E32" s="92">
        <f>+E33+E34</f>
        <v>0</v>
      </c>
      <c r="F32" s="92">
        <f t="shared" ref="F32:G32" si="13">+F33+F34</f>
        <v>0</v>
      </c>
      <c r="G32" s="92">
        <f t="shared" si="13"/>
        <v>0</v>
      </c>
      <c r="H32" s="68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</row>
    <row r="33" spans="1:78" ht="15" customHeight="1">
      <c r="A33" s="68"/>
      <c r="B33" s="68"/>
      <c r="C33" s="68"/>
      <c r="D33" s="76" t="s">
        <v>350</v>
      </c>
      <c r="E33" s="87">
        <f>+'F5. EAID'!B68</f>
        <v>0</v>
      </c>
      <c r="F33" s="87">
        <f>+'F5. EAID'!E68</f>
        <v>0</v>
      </c>
      <c r="G33" s="87">
        <f>+'F5. EAID'!F68</f>
        <v>0</v>
      </c>
      <c r="H33" s="68"/>
      <c r="I33" s="68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</row>
    <row r="34" spans="1:78" ht="15" customHeight="1">
      <c r="A34" s="68"/>
      <c r="B34" s="68"/>
      <c r="C34" s="68"/>
      <c r="D34" s="76" t="s">
        <v>351</v>
      </c>
      <c r="E34" s="87">
        <f>+'F5. EAID'!B69</f>
        <v>0</v>
      </c>
      <c r="F34" s="87">
        <f>+'F5. EAID'!E69</f>
        <v>0</v>
      </c>
      <c r="G34" s="87">
        <f>+'F5. EAID'!F69</f>
        <v>0</v>
      </c>
      <c r="H34" s="68"/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</row>
    <row r="35" spans="1:78" ht="15" customHeight="1">
      <c r="A35" s="68"/>
      <c r="B35" s="68"/>
      <c r="C35" s="68"/>
      <c r="D35" s="75" t="s">
        <v>352</v>
      </c>
      <c r="E35" s="92">
        <f>+E36+E37</f>
        <v>0</v>
      </c>
      <c r="F35" s="92">
        <f t="shared" ref="F35" si="14">+F36+F37</f>
        <v>0</v>
      </c>
      <c r="G35" s="92">
        <f t="shared" ref="G35" si="15">+G36+G37</f>
        <v>0</v>
      </c>
      <c r="H35" s="68"/>
      <c r="I35" s="71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</row>
    <row r="36" spans="1:78" ht="15" customHeight="1">
      <c r="A36" s="68"/>
      <c r="B36" s="68"/>
      <c r="C36" s="68"/>
      <c r="D36" s="76" t="s">
        <v>353</v>
      </c>
      <c r="E36" s="87">
        <f>+'F6a. EAEPE OG'!D76</f>
        <v>0</v>
      </c>
      <c r="F36" s="87">
        <f>+'F6a. EAEPE OG'!G76</f>
        <v>0</v>
      </c>
      <c r="G36" s="87">
        <f>+'F6a. EAEPE OG'!H76</f>
        <v>0</v>
      </c>
      <c r="H36" s="68"/>
      <c r="I36" s="71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</row>
    <row r="37" spans="1:78" ht="15" customHeight="1">
      <c r="A37" s="68"/>
      <c r="B37" s="68"/>
      <c r="C37" s="68"/>
      <c r="D37" s="76" t="s">
        <v>354</v>
      </c>
      <c r="E37" s="87">
        <f>+'F6a. EAEPE OG'!D149</f>
        <v>0</v>
      </c>
      <c r="F37" s="87">
        <f>+'F6a. EAEPE OG'!G149</f>
        <v>0</v>
      </c>
      <c r="G37" s="87">
        <f>+'F6a. EAEPE OG'!H149</f>
        <v>0</v>
      </c>
      <c r="H37" s="68"/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</row>
    <row r="38" spans="1:78" ht="15" customHeight="1">
      <c r="A38" s="68"/>
      <c r="B38" s="68"/>
      <c r="C38" s="68"/>
      <c r="D38" s="77" t="s">
        <v>355</v>
      </c>
      <c r="E38" s="93">
        <f>+E32-E35</f>
        <v>0</v>
      </c>
      <c r="F38" s="93">
        <f t="shared" ref="F38:G38" si="16">+F32-F35</f>
        <v>0</v>
      </c>
      <c r="G38" s="93">
        <f t="shared" si="16"/>
        <v>0</v>
      </c>
      <c r="H38" s="68"/>
      <c r="I38" s="71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</row>
    <row r="39" spans="1:78" ht="15" customHeight="1">
      <c r="A39" s="68"/>
      <c r="B39" s="68"/>
      <c r="C39" s="68"/>
      <c r="D39" s="68"/>
      <c r="E39" s="82"/>
      <c r="F39" s="82"/>
      <c r="G39" s="82"/>
      <c r="H39" s="68"/>
      <c r="I39" s="71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</row>
    <row r="40" spans="1:78" ht="15">
      <c r="A40" s="68"/>
      <c r="B40" s="68"/>
      <c r="C40" s="68"/>
      <c r="D40" s="260" t="s">
        <v>128</v>
      </c>
      <c r="E40" s="261" t="s">
        <v>348</v>
      </c>
      <c r="F40" s="261" t="s">
        <v>153</v>
      </c>
      <c r="G40" s="261" t="s">
        <v>370</v>
      </c>
      <c r="H40" s="68"/>
      <c r="I40" s="68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</row>
    <row r="41" spans="1:78" ht="15" customHeight="1">
      <c r="A41" s="68"/>
      <c r="B41" s="68"/>
      <c r="C41" s="68"/>
      <c r="D41" s="78" t="s">
        <v>356</v>
      </c>
      <c r="E41" s="87">
        <f>+'F5. EAID'!B41</f>
        <v>280346113</v>
      </c>
      <c r="F41" s="87">
        <f>+'F5. EAID'!E41</f>
        <v>159740638.32000002</v>
      </c>
      <c r="G41" s="87">
        <f>+'F5. EAID'!F41</f>
        <v>132408711.30000001</v>
      </c>
      <c r="H41" s="68"/>
      <c r="I41" s="71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</row>
    <row r="42" spans="1:78" ht="15" customHeight="1">
      <c r="A42" s="68"/>
      <c r="B42" s="68"/>
      <c r="C42" s="68"/>
      <c r="D42" s="78" t="s">
        <v>357</v>
      </c>
      <c r="E42" s="94">
        <f>+E43-E44</f>
        <v>0</v>
      </c>
      <c r="F42" s="94">
        <f t="shared" ref="F42:G42" si="17">+F43-F44</f>
        <v>0</v>
      </c>
      <c r="G42" s="94">
        <f t="shared" si="17"/>
        <v>0</v>
      </c>
      <c r="H42" s="68"/>
      <c r="I42" s="7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</row>
    <row r="43" spans="1:78" ht="15" customHeight="1">
      <c r="A43" s="68"/>
      <c r="B43" s="68"/>
      <c r="C43" s="68"/>
      <c r="D43" s="76" t="s">
        <v>350</v>
      </c>
      <c r="E43" s="87">
        <f>+'F5. EAID'!B68</f>
        <v>0</v>
      </c>
      <c r="F43" s="87">
        <f>+'F5. EAID'!E68</f>
        <v>0</v>
      </c>
      <c r="G43" s="87">
        <f>+'F5. EAID'!F68</f>
        <v>0</v>
      </c>
      <c r="H43" s="68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</row>
    <row r="44" spans="1:78" ht="15" customHeight="1">
      <c r="A44" s="68"/>
      <c r="B44" s="68"/>
      <c r="C44" s="68"/>
      <c r="D44" s="76" t="s">
        <v>353</v>
      </c>
      <c r="E44" s="87">
        <f>+E36</f>
        <v>0</v>
      </c>
      <c r="F44" s="87">
        <f t="shared" ref="F44:G44" si="18">+F36</f>
        <v>0</v>
      </c>
      <c r="G44" s="87">
        <f t="shared" si="18"/>
        <v>0</v>
      </c>
      <c r="H44" s="68"/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</row>
    <row r="45" spans="1:78" ht="15" customHeight="1">
      <c r="A45" s="68"/>
      <c r="B45" s="68"/>
      <c r="C45" s="68"/>
      <c r="D45" s="78" t="s">
        <v>336</v>
      </c>
      <c r="E45" s="87">
        <f>+'F6a. EAEPE OG'!D10-'F6a. EAEPE OG'!D76</f>
        <v>280346113</v>
      </c>
      <c r="F45" s="87">
        <f>+'F6a. EAEPE OG'!G10-'F6a. EAEPE OG'!G76</f>
        <v>144530045.20999998</v>
      </c>
      <c r="G45" s="87">
        <f>+'F6a. EAEPE OG'!H10-'F6a. EAEPE OG'!H76</f>
        <v>136519744.62</v>
      </c>
      <c r="H45" s="68"/>
      <c r="I45" s="68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</row>
    <row r="46" spans="1:78" ht="15" customHeight="1">
      <c r="A46" s="68"/>
      <c r="B46" s="68"/>
      <c r="C46" s="68"/>
      <c r="D46" s="78" t="s">
        <v>339</v>
      </c>
      <c r="E46" s="265">
        <v>0</v>
      </c>
      <c r="F46" s="87">
        <v>0</v>
      </c>
      <c r="G46" s="87">
        <v>0</v>
      </c>
      <c r="H46" s="68"/>
      <c r="I46" s="68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</row>
    <row r="47" spans="1:78" ht="15" customHeight="1">
      <c r="A47" s="68"/>
      <c r="B47" s="68"/>
      <c r="C47" s="68"/>
      <c r="D47" s="75" t="s">
        <v>358</v>
      </c>
      <c r="E47" s="92">
        <f>+E41+E42-E45+E46</f>
        <v>0</v>
      </c>
      <c r="F47" s="92">
        <f>+F41+F42-F45+F46</f>
        <v>15210593.110000044</v>
      </c>
      <c r="G47" s="92">
        <f>+G41+G42-G45+G46</f>
        <v>-4111033.3199999928</v>
      </c>
      <c r="H47" s="68"/>
      <c r="I47" s="71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</row>
    <row r="48" spans="1:78" ht="15" customHeight="1">
      <c r="A48" s="68"/>
      <c r="B48" s="68"/>
      <c r="C48" s="68"/>
      <c r="D48" s="77" t="s">
        <v>359</v>
      </c>
      <c r="E48" s="93">
        <f t="shared" ref="E48" si="19">+E47-E42</f>
        <v>0</v>
      </c>
      <c r="F48" s="93">
        <f>+F47-F42</f>
        <v>15210593.110000044</v>
      </c>
      <c r="G48" s="93">
        <f t="shared" ref="G48" si="20">+G47-G42</f>
        <v>-4111033.3199999928</v>
      </c>
      <c r="H48" s="68"/>
      <c r="I48" s="71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</row>
    <row r="49" spans="1:78" ht="15" customHeight="1">
      <c r="A49" s="68"/>
      <c r="B49" s="68"/>
      <c r="C49" s="68"/>
      <c r="D49" s="68"/>
      <c r="E49" s="82"/>
      <c r="F49" s="82"/>
      <c r="G49" s="82"/>
      <c r="H49" s="68"/>
      <c r="I49" s="71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</row>
    <row r="50" spans="1:78" ht="15">
      <c r="A50" s="68"/>
      <c r="B50" s="68"/>
      <c r="C50" s="68"/>
      <c r="D50" s="260" t="s">
        <v>128</v>
      </c>
      <c r="E50" s="261" t="s">
        <v>348</v>
      </c>
      <c r="F50" s="261" t="s">
        <v>153</v>
      </c>
      <c r="G50" s="261" t="s">
        <v>370</v>
      </c>
      <c r="H50" s="68"/>
      <c r="I50" s="68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</row>
    <row r="51" spans="1:78" ht="15" customHeight="1">
      <c r="A51" s="68"/>
      <c r="B51" s="68"/>
      <c r="C51" s="68"/>
      <c r="D51" s="78" t="s">
        <v>333</v>
      </c>
      <c r="E51" s="87">
        <f>+'F5. EAID'!B63</f>
        <v>177758199</v>
      </c>
      <c r="F51" s="87">
        <f>+'F5. EAID'!E63</f>
        <v>94081136.799999997</v>
      </c>
      <c r="G51" s="87">
        <f>+'F5. EAID'!F63</f>
        <v>94081136.799999997</v>
      </c>
      <c r="H51" s="68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</row>
    <row r="52" spans="1:78" ht="15" customHeight="1">
      <c r="A52" s="68"/>
      <c r="B52" s="68"/>
      <c r="C52" s="68"/>
      <c r="D52" s="78" t="s">
        <v>360</v>
      </c>
      <c r="E52" s="94">
        <f>+E53-E54</f>
        <v>0</v>
      </c>
      <c r="F52" s="94">
        <f t="shared" ref="F52:G52" si="21">+F53-F54</f>
        <v>0</v>
      </c>
      <c r="G52" s="94">
        <f t="shared" si="21"/>
        <v>0</v>
      </c>
      <c r="H52" s="68"/>
      <c r="I52" s="68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</row>
    <row r="53" spans="1:78" ht="15" customHeight="1">
      <c r="A53" s="68"/>
      <c r="B53" s="68"/>
      <c r="C53" s="68"/>
      <c r="D53" s="76" t="s">
        <v>351</v>
      </c>
      <c r="E53" s="87">
        <f>+'F5. EAID'!B69</f>
        <v>0</v>
      </c>
      <c r="F53" s="87">
        <f>+'F5. EAID'!E69</f>
        <v>0</v>
      </c>
      <c r="G53" s="87">
        <f>+'F5. EAID'!F69</f>
        <v>0</v>
      </c>
      <c r="H53" s="68"/>
      <c r="I53" s="68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</row>
    <row r="54" spans="1:78" ht="15" customHeight="1">
      <c r="A54" s="68"/>
      <c r="B54" s="68"/>
      <c r="C54" s="68"/>
      <c r="D54" s="76" t="s">
        <v>354</v>
      </c>
      <c r="E54" s="87">
        <f>+E37</f>
        <v>0</v>
      </c>
      <c r="F54" s="87">
        <f>+F37</f>
        <v>0</v>
      </c>
      <c r="G54" s="87">
        <f>+G37</f>
        <v>0</v>
      </c>
      <c r="H54" s="68"/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</row>
    <row r="55" spans="1:78" ht="15" customHeight="1">
      <c r="A55" s="68"/>
      <c r="B55" s="68"/>
      <c r="C55" s="68"/>
      <c r="D55" s="78" t="s">
        <v>361</v>
      </c>
      <c r="E55" s="87">
        <f>+'F6a. EAEPE OG'!D83-'F6a. EAEPE OG'!D149</f>
        <v>177758199</v>
      </c>
      <c r="F55" s="87">
        <f>+'F6a. EAEPE OG'!G83-'F6a. EAEPE OG'!G149</f>
        <v>78795782.939999998</v>
      </c>
      <c r="G55" s="87">
        <f>+'F6a. EAEPE OG'!H83-'F6a. EAEPE OG'!H149</f>
        <v>78795782.939999998</v>
      </c>
      <c r="H55" s="68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</row>
    <row r="56" spans="1:78" ht="15" customHeight="1">
      <c r="A56" s="68"/>
      <c r="B56" s="68"/>
      <c r="C56" s="68"/>
      <c r="D56" s="78" t="s">
        <v>340</v>
      </c>
      <c r="E56" s="265">
        <v>0</v>
      </c>
      <c r="F56" s="87">
        <v>0</v>
      </c>
      <c r="G56" s="87">
        <v>0</v>
      </c>
      <c r="H56" s="68"/>
      <c r="I56" s="68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</row>
    <row r="57" spans="1:78" ht="15" customHeight="1">
      <c r="A57" s="68"/>
      <c r="B57" s="68"/>
      <c r="C57" s="68"/>
      <c r="D57" s="75" t="s">
        <v>362</v>
      </c>
      <c r="E57" s="92">
        <f>+E51+E52-E55+E56</f>
        <v>0</v>
      </c>
      <c r="F57" s="92">
        <f t="shared" ref="F57:G57" si="22">+F51+F52-F55+F56</f>
        <v>15285353.859999999</v>
      </c>
      <c r="G57" s="92">
        <f t="shared" si="22"/>
        <v>15285353.859999999</v>
      </c>
      <c r="H57" s="68"/>
      <c r="I57" s="71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</row>
    <row r="58" spans="1:78" ht="15" customHeight="1">
      <c r="A58" s="68"/>
      <c r="B58" s="68"/>
      <c r="C58" s="68"/>
      <c r="D58" s="77" t="s">
        <v>363</v>
      </c>
      <c r="E58" s="93">
        <f>+E57-E52</f>
        <v>0</v>
      </c>
      <c r="F58" s="93">
        <f t="shared" ref="F58:G58" si="23">+F57-F52</f>
        <v>15285353.859999999</v>
      </c>
      <c r="G58" s="93">
        <f t="shared" si="23"/>
        <v>15285353.859999999</v>
      </c>
      <c r="H58" s="68"/>
      <c r="I58" s="71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</row>
    <row r="59" spans="1:78" ht="15" customHeight="1">
      <c r="A59" s="68"/>
      <c r="B59" s="68"/>
      <c r="C59" s="68"/>
      <c r="D59" s="68"/>
      <c r="E59" s="82"/>
      <c r="F59" s="82"/>
      <c r="G59" s="82"/>
      <c r="H59" s="68"/>
      <c r="I59" s="68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</row>
    <row r="60" spans="1:78">
      <c r="A60" s="68"/>
      <c r="B60" s="68"/>
      <c r="C60" s="68"/>
      <c r="D60" s="348" t="s">
        <v>364</v>
      </c>
      <c r="E60" s="348"/>
      <c r="F60" s="348"/>
      <c r="G60" s="348"/>
      <c r="H60" s="79"/>
      <c r="I60" s="80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</row>
    <row r="61" spans="1:78">
      <c r="A61" s="68"/>
      <c r="B61" s="68"/>
      <c r="C61" s="68"/>
      <c r="D61" s="348" t="s">
        <v>365</v>
      </c>
      <c r="E61" s="348"/>
      <c r="F61" s="348"/>
      <c r="G61" s="348"/>
      <c r="H61" s="349"/>
      <c r="I61" s="348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</row>
    <row r="62" spans="1:78" ht="15" customHeight="1">
      <c r="A62" s="68"/>
      <c r="B62" s="68"/>
      <c r="C62" s="68"/>
      <c r="D62" s="68" t="s">
        <v>523</v>
      </c>
      <c r="E62" s="82"/>
      <c r="F62" s="82"/>
      <c r="G62" s="82"/>
      <c r="H62" s="68"/>
      <c r="I62" s="68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</row>
    <row r="63" spans="1:78" ht="15" customHeight="1">
      <c r="A63" s="69"/>
      <c r="B63" s="69"/>
      <c r="C63" s="69"/>
      <c r="D63" s="69"/>
      <c r="E63" s="88"/>
      <c r="F63" s="88"/>
      <c r="G63" s="8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</row>
    <row r="64" spans="1:78" ht="15" customHeight="1">
      <c r="A64" s="69"/>
      <c r="B64" s="69"/>
      <c r="C64" s="69"/>
      <c r="D64" s="69"/>
      <c r="E64" s="88"/>
      <c r="F64" s="88"/>
      <c r="G64" s="8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</row>
    <row r="65" spans="1:78" ht="15" customHeight="1">
      <c r="A65" s="69"/>
      <c r="B65" s="69"/>
      <c r="C65" s="69"/>
      <c r="D65" s="69"/>
      <c r="E65" s="88"/>
      <c r="F65" s="88"/>
      <c r="G65" s="8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</row>
    <row r="66" spans="1:78" ht="15" customHeight="1">
      <c r="A66" s="69"/>
      <c r="B66" s="69"/>
      <c r="C66" s="69"/>
      <c r="D66" s="69"/>
      <c r="E66" s="88"/>
      <c r="F66" s="88"/>
      <c r="G66" s="8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</row>
    <row r="67" spans="1:78" ht="15" customHeight="1">
      <c r="A67" s="69"/>
      <c r="B67" s="69"/>
      <c r="C67" s="69"/>
      <c r="D67" s="69"/>
      <c r="E67" s="88"/>
      <c r="F67" s="88"/>
      <c r="G67" s="88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</row>
    <row r="68" spans="1:78" ht="15" customHeight="1">
      <c r="A68" s="69"/>
      <c r="B68" s="69"/>
      <c r="C68" s="69"/>
      <c r="D68" s="69"/>
      <c r="E68" s="88"/>
      <c r="F68" s="88"/>
      <c r="G68" s="88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</row>
    <row r="69" spans="1:78" ht="15" customHeight="1">
      <c r="A69" s="69"/>
      <c r="B69" s="69"/>
      <c r="C69" s="69"/>
      <c r="D69" s="69"/>
      <c r="E69" s="88"/>
      <c r="F69" s="88"/>
      <c r="G69" s="8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</row>
    <row r="70" spans="1:78" ht="15" customHeight="1">
      <c r="A70" s="69"/>
      <c r="B70" s="69"/>
      <c r="C70" s="69"/>
      <c r="D70" s="69"/>
      <c r="E70" s="88"/>
      <c r="F70" s="88"/>
      <c r="G70" s="8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</row>
    <row r="71" spans="1:78" ht="15" customHeight="1">
      <c r="A71" s="69"/>
      <c r="B71" s="69"/>
      <c r="C71" s="69"/>
      <c r="D71" s="69"/>
      <c r="E71" s="88"/>
      <c r="F71" s="88"/>
      <c r="G71" s="88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</row>
    <row r="72" spans="1:78" ht="15" customHeight="1">
      <c r="A72" s="69"/>
      <c r="B72" s="69"/>
      <c r="C72" s="69"/>
      <c r="D72" s="69"/>
      <c r="E72" s="88"/>
      <c r="F72" s="88"/>
      <c r="G72" s="8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</row>
    <row r="73" spans="1:78" ht="15" customHeight="1">
      <c r="A73" s="69"/>
      <c r="B73" s="69"/>
      <c r="C73" s="69"/>
      <c r="D73" s="69"/>
      <c r="E73" s="88"/>
      <c r="F73" s="88"/>
      <c r="G73" s="8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</row>
    <row r="74" spans="1:78" ht="15" customHeight="1">
      <c r="A74" s="69"/>
      <c r="B74" s="69"/>
      <c r="C74" s="69"/>
      <c r="D74" s="69"/>
      <c r="E74" s="88"/>
      <c r="F74" s="88"/>
      <c r="G74" s="88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</row>
    <row r="75" spans="1:78" ht="15" customHeight="1">
      <c r="A75" s="69"/>
      <c r="B75" s="69"/>
      <c r="C75" s="69"/>
      <c r="D75" s="69"/>
      <c r="E75" s="88"/>
      <c r="F75" s="88"/>
      <c r="G75" s="8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</row>
    <row r="76" spans="1:78" ht="15" customHeight="1">
      <c r="A76" s="69"/>
      <c r="B76" s="69"/>
      <c r="C76" s="69"/>
      <c r="D76" s="69"/>
      <c r="E76" s="88"/>
      <c r="F76" s="88"/>
      <c r="G76" s="88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</row>
    <row r="77" spans="1:78" ht="15" customHeight="1">
      <c r="A77" s="69"/>
      <c r="B77" s="69"/>
      <c r="C77" s="69"/>
      <c r="D77" s="69"/>
      <c r="E77" s="88"/>
      <c r="F77" s="88"/>
      <c r="G77" s="8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</row>
    <row r="78" spans="1:78" ht="15" customHeight="1">
      <c r="A78" s="69"/>
      <c r="B78" s="69"/>
      <c r="C78" s="69"/>
      <c r="D78" s="69"/>
      <c r="E78" s="88"/>
      <c r="F78" s="88"/>
      <c r="G78" s="8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</row>
    <row r="79" spans="1:78" ht="15" customHeight="1">
      <c r="A79" s="69"/>
      <c r="B79" s="69"/>
      <c r="C79" s="69"/>
      <c r="D79" s="69"/>
      <c r="E79" s="88"/>
      <c r="F79" s="88"/>
      <c r="G79" s="8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</row>
    <row r="80" spans="1:78" ht="15" customHeight="1">
      <c r="A80" s="69"/>
      <c r="B80" s="69"/>
      <c r="C80" s="69"/>
      <c r="D80" s="69"/>
      <c r="E80" s="88"/>
      <c r="F80" s="88"/>
      <c r="G80" s="8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</row>
    <row r="81" spans="1:78" ht="15" customHeight="1">
      <c r="A81" s="69"/>
      <c r="B81" s="69"/>
      <c r="C81" s="69"/>
      <c r="D81" s="69"/>
      <c r="E81" s="88"/>
      <c r="F81" s="88"/>
      <c r="G81" s="8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</row>
    <row r="82" spans="1:78" ht="15" customHeight="1">
      <c r="A82" s="69"/>
      <c r="B82" s="69"/>
      <c r="C82" s="69"/>
      <c r="D82" s="69"/>
      <c r="E82" s="88"/>
      <c r="F82" s="88"/>
      <c r="G82" s="88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</row>
    <row r="83" spans="1:78" ht="15" customHeight="1">
      <c r="A83" s="69"/>
      <c r="B83" s="69"/>
      <c r="C83" s="69"/>
      <c r="D83" s="69"/>
      <c r="E83" s="88"/>
      <c r="F83" s="88"/>
      <c r="G83" s="88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</row>
    <row r="84" spans="1:78" ht="15" customHeight="1">
      <c r="A84" s="69"/>
      <c r="B84" s="69"/>
      <c r="C84" s="69"/>
      <c r="D84" s="69"/>
      <c r="E84" s="88"/>
      <c r="F84" s="88"/>
      <c r="G84" s="88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</row>
    <row r="85" spans="1:78" ht="15" customHeight="1">
      <c r="A85" s="69"/>
      <c r="B85" s="69"/>
      <c r="C85" s="69"/>
      <c r="D85" s="69"/>
      <c r="E85" s="88"/>
      <c r="F85" s="88"/>
      <c r="G85" s="88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</row>
    <row r="86" spans="1:78" ht="15" customHeight="1">
      <c r="A86" s="69"/>
      <c r="B86" s="69"/>
      <c r="C86" s="69"/>
      <c r="D86" s="69"/>
      <c r="E86" s="88"/>
      <c r="F86" s="88"/>
      <c r="G86" s="8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</row>
    <row r="87" spans="1:78" ht="15" customHeight="1">
      <c r="A87" s="69"/>
      <c r="B87" s="69"/>
      <c r="C87" s="69"/>
      <c r="D87" s="69"/>
      <c r="E87" s="88"/>
      <c r="F87" s="88"/>
      <c r="G87" s="88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</row>
    <row r="88" spans="1:78" ht="15" customHeight="1">
      <c r="A88" s="69"/>
      <c r="B88" s="69"/>
      <c r="C88" s="69"/>
      <c r="D88" s="69"/>
      <c r="E88" s="88"/>
      <c r="F88" s="88"/>
      <c r="G88" s="8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</row>
    <row r="89" spans="1:78" ht="15" customHeight="1">
      <c r="A89" s="69"/>
      <c r="B89" s="69"/>
      <c r="C89" s="69"/>
      <c r="D89" s="69"/>
      <c r="E89" s="88"/>
      <c r="F89" s="88"/>
      <c r="G89" s="88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</row>
    <row r="90" spans="1:78" ht="15" customHeight="1">
      <c r="A90" s="69"/>
      <c r="B90" s="69"/>
      <c r="C90" s="69"/>
      <c r="D90" s="69"/>
      <c r="E90" s="88"/>
      <c r="F90" s="88"/>
      <c r="G90" s="8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</row>
    <row r="91" spans="1:78" ht="15" customHeight="1">
      <c r="A91" s="69"/>
      <c r="B91" s="69"/>
      <c r="C91" s="69"/>
      <c r="D91" s="69"/>
      <c r="E91" s="88"/>
      <c r="F91" s="88"/>
      <c r="G91" s="88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</row>
    <row r="92" spans="1:78" ht="15" customHeight="1">
      <c r="A92" s="69"/>
      <c r="B92" s="69"/>
      <c r="C92" s="69"/>
      <c r="D92" s="69"/>
      <c r="E92" s="88"/>
      <c r="F92" s="88"/>
      <c r="G92" s="88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</row>
    <row r="93" spans="1:78" ht="15" customHeight="1">
      <c r="A93" s="69"/>
      <c r="B93" s="69"/>
      <c r="C93" s="69"/>
      <c r="D93" s="69"/>
      <c r="E93" s="88"/>
      <c r="F93" s="88"/>
      <c r="G93" s="88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</row>
    <row r="94" spans="1:78" ht="15" customHeight="1">
      <c r="A94" s="69"/>
      <c r="B94" s="69"/>
      <c r="C94" s="69"/>
      <c r="D94" s="69"/>
      <c r="E94" s="88"/>
      <c r="F94" s="88"/>
      <c r="G94" s="88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</row>
    <row r="95" spans="1:78" ht="15" customHeight="1">
      <c r="A95" s="69"/>
      <c r="B95" s="69"/>
      <c r="C95" s="69"/>
      <c r="D95" s="69"/>
      <c r="E95" s="88"/>
      <c r="F95" s="88"/>
      <c r="G95" s="88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</row>
    <row r="96" spans="1:78" ht="15" customHeight="1">
      <c r="A96" s="69"/>
      <c r="B96" s="69"/>
      <c r="C96" s="69"/>
      <c r="D96" s="69"/>
      <c r="E96" s="88"/>
      <c r="F96" s="88"/>
      <c r="G96" s="8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</row>
    <row r="97" spans="1:78" ht="15" customHeight="1">
      <c r="A97" s="69"/>
      <c r="B97" s="69"/>
      <c r="C97" s="69"/>
      <c r="D97" s="69"/>
      <c r="E97" s="88"/>
      <c r="F97" s="88"/>
      <c r="G97" s="88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</row>
    <row r="98" spans="1:78" ht="15" customHeight="1">
      <c r="A98" s="69"/>
      <c r="B98" s="69"/>
      <c r="C98" s="69"/>
      <c r="D98" s="69"/>
      <c r="E98" s="88"/>
      <c r="F98" s="88"/>
      <c r="G98" s="88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</row>
    <row r="99" spans="1:78" ht="15" customHeight="1">
      <c r="A99" s="69"/>
      <c r="B99" s="69"/>
      <c r="C99" s="69"/>
      <c r="D99" s="69"/>
      <c r="E99" s="88"/>
      <c r="F99" s="88"/>
      <c r="G99" s="88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</row>
    <row r="100" spans="1:78" ht="15" customHeight="1">
      <c r="A100" s="69"/>
      <c r="B100" s="69"/>
      <c r="C100" s="69"/>
      <c r="D100" s="69"/>
      <c r="E100" s="88"/>
      <c r="F100" s="88"/>
      <c r="G100" s="88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</row>
    <row r="101" spans="1:78" ht="15" customHeight="1">
      <c r="A101" s="69"/>
      <c r="B101" s="69"/>
      <c r="C101" s="69"/>
      <c r="D101" s="69"/>
      <c r="E101" s="88"/>
      <c r="F101" s="88"/>
      <c r="G101" s="8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</row>
    <row r="102" spans="1:78" ht="15" customHeight="1">
      <c r="A102" s="69"/>
      <c r="B102" s="69"/>
      <c r="C102" s="69"/>
      <c r="D102" s="69"/>
      <c r="E102" s="88"/>
      <c r="F102" s="88"/>
      <c r="G102" s="8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</row>
    <row r="103" spans="1:78" ht="15" customHeight="1">
      <c r="A103" s="69"/>
      <c r="B103" s="69"/>
      <c r="C103" s="69"/>
      <c r="D103" s="69"/>
      <c r="E103" s="88"/>
      <c r="F103" s="88"/>
      <c r="G103" s="88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</row>
    <row r="104" spans="1:78" ht="15" customHeight="1">
      <c r="A104" s="69"/>
      <c r="B104" s="69"/>
      <c r="C104" s="69"/>
      <c r="D104" s="69"/>
      <c r="E104" s="88"/>
      <c r="F104" s="88"/>
      <c r="G104" s="8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</row>
    <row r="105" spans="1:78" ht="15" customHeight="1">
      <c r="A105" s="69"/>
      <c r="B105" s="69"/>
      <c r="C105" s="69"/>
      <c r="D105" s="69"/>
      <c r="E105" s="88"/>
      <c r="F105" s="88"/>
      <c r="G105" s="8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</row>
    <row r="106" spans="1:78" ht="15" customHeight="1">
      <c r="A106" s="69"/>
      <c r="B106" s="69"/>
      <c r="C106" s="69"/>
      <c r="D106" s="69"/>
      <c r="E106" s="88"/>
      <c r="F106" s="88"/>
      <c r="G106" s="8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</row>
    <row r="107" spans="1:78" ht="15" customHeight="1">
      <c r="A107" s="69"/>
      <c r="B107" s="69"/>
      <c r="C107" s="69"/>
      <c r="D107" s="69"/>
      <c r="E107" s="88"/>
      <c r="F107" s="88"/>
      <c r="G107" s="88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</row>
    <row r="108" spans="1:78" ht="15" customHeight="1">
      <c r="A108" s="69"/>
      <c r="B108" s="69"/>
      <c r="C108" s="69"/>
      <c r="D108" s="69"/>
      <c r="E108" s="88"/>
      <c r="F108" s="88"/>
      <c r="G108" s="8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</row>
    <row r="109" spans="1:78" ht="15" customHeight="1">
      <c r="A109" s="69"/>
      <c r="B109" s="69"/>
      <c r="C109" s="69"/>
      <c r="D109" s="69"/>
      <c r="E109" s="88"/>
      <c r="F109" s="88"/>
      <c r="G109" s="88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</row>
    <row r="110" spans="1:78" ht="15" customHeight="1">
      <c r="A110" s="69"/>
      <c r="B110" s="69"/>
      <c r="C110" s="69"/>
      <c r="D110" s="69"/>
      <c r="E110" s="88"/>
      <c r="F110" s="88"/>
      <c r="G110" s="88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</row>
    <row r="111" spans="1:78" ht="15" customHeight="1">
      <c r="A111" s="69"/>
      <c r="B111" s="69"/>
      <c r="C111" s="69"/>
      <c r="D111" s="69"/>
      <c r="E111" s="88"/>
      <c r="F111" s="88"/>
      <c r="G111" s="88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</row>
    <row r="112" spans="1:78" ht="15" customHeight="1">
      <c r="A112" s="69"/>
      <c r="B112" s="69"/>
      <c r="C112" s="69"/>
      <c r="D112" s="69"/>
      <c r="E112" s="88"/>
      <c r="F112" s="88"/>
      <c r="G112" s="88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</row>
    <row r="113" spans="1:78" ht="15" customHeight="1">
      <c r="A113" s="69"/>
      <c r="B113" s="69"/>
      <c r="C113" s="69"/>
      <c r="D113" s="69"/>
      <c r="E113" s="88"/>
      <c r="F113" s="88"/>
      <c r="G113" s="88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</row>
    <row r="114" spans="1:78" ht="15" customHeight="1">
      <c r="A114" s="69"/>
      <c r="B114" s="69"/>
      <c r="C114" s="69"/>
      <c r="D114" s="69"/>
      <c r="E114" s="88"/>
      <c r="F114" s="88"/>
      <c r="G114" s="88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</row>
    <row r="115" spans="1:78" ht="15" customHeight="1">
      <c r="A115" s="69"/>
      <c r="B115" s="69"/>
      <c r="C115" s="69"/>
      <c r="D115" s="69"/>
      <c r="E115" s="88"/>
      <c r="F115" s="88"/>
      <c r="G115" s="8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</row>
    <row r="116" spans="1:78" ht="15" customHeight="1">
      <c r="A116" s="69"/>
      <c r="B116" s="69"/>
      <c r="C116" s="69"/>
      <c r="D116" s="69"/>
      <c r="E116" s="88"/>
      <c r="F116" s="88"/>
      <c r="G116" s="88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</row>
    <row r="117" spans="1:78" ht="15" customHeight="1">
      <c r="A117" s="69"/>
      <c r="B117" s="69"/>
      <c r="C117" s="69"/>
      <c r="D117" s="69"/>
      <c r="E117" s="88"/>
      <c r="F117" s="88"/>
      <c r="G117" s="8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</row>
    <row r="118" spans="1:78" ht="15" customHeight="1">
      <c r="A118" s="69"/>
      <c r="B118" s="69"/>
      <c r="C118" s="69"/>
      <c r="D118" s="69"/>
      <c r="E118" s="88"/>
      <c r="F118" s="88"/>
      <c r="G118" s="88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</row>
    <row r="119" spans="1:78" ht="15" customHeight="1">
      <c r="A119" s="69"/>
      <c r="B119" s="69"/>
      <c r="C119" s="69"/>
      <c r="D119" s="69"/>
      <c r="E119" s="88"/>
      <c r="F119" s="88"/>
      <c r="G119" s="8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</row>
    <row r="120" spans="1:78" ht="15" customHeight="1">
      <c r="A120" s="69"/>
      <c r="B120" s="69"/>
      <c r="C120" s="69"/>
      <c r="D120" s="69"/>
      <c r="E120" s="88"/>
      <c r="F120" s="88"/>
      <c r="G120" s="8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</row>
    <row r="121" spans="1:78" ht="15" customHeight="1">
      <c r="A121" s="69"/>
      <c r="B121" s="69"/>
      <c r="C121" s="69"/>
      <c r="D121" s="69"/>
      <c r="E121" s="88"/>
      <c r="F121" s="88"/>
      <c r="G121" s="88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</row>
    <row r="122" spans="1:78" ht="15" customHeight="1">
      <c r="A122" s="69"/>
      <c r="B122" s="69"/>
      <c r="C122" s="69"/>
      <c r="D122" s="69"/>
      <c r="E122" s="88"/>
      <c r="F122" s="88"/>
      <c r="G122" s="8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</row>
    <row r="123" spans="1:78" ht="15" customHeight="1">
      <c r="A123" s="69"/>
      <c r="B123" s="69"/>
      <c r="C123" s="69"/>
      <c r="D123" s="69"/>
      <c r="E123" s="88"/>
      <c r="F123" s="88"/>
      <c r="G123" s="8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</row>
    <row r="124" spans="1:78" ht="15" customHeight="1">
      <c r="A124" s="69"/>
      <c r="B124" s="69"/>
      <c r="C124" s="69"/>
      <c r="D124" s="69"/>
      <c r="E124" s="88"/>
      <c r="F124" s="88"/>
      <c r="G124" s="88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</row>
    <row r="125" spans="1:78" ht="15" customHeight="1">
      <c r="A125" s="69"/>
      <c r="B125" s="69"/>
      <c r="C125" s="69"/>
      <c r="D125" s="69"/>
      <c r="E125" s="88"/>
      <c r="F125" s="88"/>
      <c r="G125" s="8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</row>
    <row r="126" spans="1:78" ht="15" customHeight="1">
      <c r="A126" s="69"/>
      <c r="B126" s="69"/>
      <c r="C126" s="69"/>
      <c r="D126" s="69"/>
      <c r="E126" s="88"/>
      <c r="F126" s="88"/>
      <c r="G126" s="88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</row>
    <row r="127" spans="1:78" ht="15" customHeight="1">
      <c r="A127" s="69"/>
      <c r="B127" s="69"/>
      <c r="C127" s="69"/>
      <c r="D127" s="69"/>
      <c r="E127" s="88"/>
      <c r="F127" s="88"/>
      <c r="G127" s="88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</row>
    <row r="128" spans="1:78" ht="15" customHeight="1">
      <c r="A128" s="69"/>
      <c r="B128" s="69"/>
      <c r="C128" s="69"/>
      <c r="D128" s="69"/>
      <c r="E128" s="88"/>
      <c r="F128" s="88"/>
      <c r="G128" s="88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</row>
    <row r="129" spans="1:78" ht="15" customHeight="1">
      <c r="A129" s="69"/>
      <c r="B129" s="69"/>
      <c r="C129" s="69"/>
      <c r="D129" s="69"/>
      <c r="E129" s="88"/>
      <c r="F129" s="88"/>
      <c r="G129" s="88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</row>
    <row r="130" spans="1:78" ht="15" customHeight="1">
      <c r="A130" s="69"/>
      <c r="B130" s="69"/>
      <c r="C130" s="69"/>
      <c r="D130" s="69"/>
      <c r="E130" s="88"/>
      <c r="F130" s="88"/>
      <c r="G130" s="88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</row>
    <row r="131" spans="1:78" ht="15" customHeight="1">
      <c r="A131" s="69"/>
      <c r="B131" s="69"/>
      <c r="C131" s="69"/>
      <c r="D131" s="69"/>
      <c r="E131" s="88"/>
      <c r="F131" s="88"/>
      <c r="G131" s="88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</row>
    <row r="132" spans="1:78" ht="15" customHeight="1">
      <c r="A132" s="69"/>
      <c r="B132" s="69"/>
      <c r="C132" s="69"/>
      <c r="D132" s="69"/>
      <c r="E132" s="88"/>
      <c r="F132" s="88"/>
      <c r="G132" s="8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</row>
    <row r="133" spans="1:78" ht="15" customHeight="1">
      <c r="A133" s="69"/>
      <c r="B133" s="69"/>
      <c r="C133" s="69"/>
      <c r="D133" s="69"/>
      <c r="E133" s="88"/>
      <c r="F133" s="88"/>
      <c r="G133" s="88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</row>
    <row r="134" spans="1:78" ht="15" customHeight="1">
      <c r="A134" s="69"/>
      <c r="B134" s="69"/>
      <c r="C134" s="69"/>
      <c r="D134" s="69"/>
      <c r="E134" s="88"/>
      <c r="F134" s="88"/>
      <c r="G134" s="88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</row>
    <row r="135" spans="1:78" ht="15" customHeight="1">
      <c r="A135" s="69"/>
      <c r="B135" s="69"/>
      <c r="C135" s="69"/>
      <c r="D135" s="69"/>
      <c r="E135" s="88"/>
      <c r="F135" s="88"/>
      <c r="G135" s="88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</row>
    <row r="136" spans="1:78" ht="15" customHeight="1">
      <c r="A136" s="69"/>
      <c r="B136" s="69"/>
      <c r="C136" s="69"/>
      <c r="D136" s="69"/>
      <c r="E136" s="88"/>
      <c r="F136" s="88"/>
      <c r="G136" s="88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</row>
    <row r="137" spans="1:78" ht="15" customHeight="1">
      <c r="A137" s="69"/>
      <c r="B137" s="69"/>
      <c r="C137" s="69"/>
      <c r="D137" s="69"/>
      <c r="E137" s="88"/>
      <c r="F137" s="88"/>
      <c r="G137" s="88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</row>
    <row r="138" spans="1:78" ht="15" customHeight="1">
      <c r="A138" s="69"/>
      <c r="B138" s="69"/>
      <c r="C138" s="69"/>
      <c r="D138" s="69"/>
      <c r="E138" s="88"/>
      <c r="F138" s="88"/>
      <c r="G138" s="88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</row>
    <row r="139" spans="1:78" ht="15" customHeight="1">
      <c r="A139" s="69"/>
      <c r="B139" s="69"/>
      <c r="C139" s="69"/>
      <c r="D139" s="69"/>
      <c r="E139" s="88"/>
      <c r="F139" s="88"/>
      <c r="G139" s="88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</row>
    <row r="140" spans="1:78" ht="15" customHeight="1">
      <c r="A140" s="69"/>
      <c r="B140" s="69"/>
      <c r="C140" s="69"/>
      <c r="D140" s="69"/>
      <c r="E140" s="88"/>
      <c r="F140" s="88"/>
      <c r="G140" s="88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</row>
    <row r="141" spans="1:78" ht="15" customHeight="1">
      <c r="A141" s="69"/>
      <c r="B141" s="69"/>
      <c r="C141" s="69"/>
      <c r="D141" s="69"/>
      <c r="E141" s="88"/>
      <c r="F141" s="88"/>
      <c r="G141" s="88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</row>
    <row r="142" spans="1:78" ht="15" customHeight="1">
      <c r="A142" s="69"/>
      <c r="B142" s="69"/>
      <c r="C142" s="69"/>
      <c r="D142" s="69"/>
      <c r="E142" s="88"/>
      <c r="F142" s="88"/>
      <c r="G142" s="88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</row>
    <row r="143" spans="1:78" ht="15" customHeight="1">
      <c r="A143" s="69"/>
      <c r="B143" s="69"/>
      <c r="C143" s="69"/>
      <c r="D143" s="69"/>
      <c r="E143" s="88"/>
      <c r="F143" s="88"/>
      <c r="G143" s="88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</row>
    <row r="144" spans="1:78" ht="15" customHeight="1">
      <c r="A144" s="69"/>
      <c r="B144" s="69"/>
      <c r="C144" s="69"/>
      <c r="D144" s="69"/>
      <c r="E144" s="88"/>
      <c r="F144" s="88"/>
      <c r="G144" s="8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</row>
    <row r="145" spans="1:78" ht="15" customHeight="1">
      <c r="A145" s="69"/>
      <c r="B145" s="69"/>
      <c r="C145" s="69"/>
      <c r="D145" s="69"/>
      <c r="E145" s="88"/>
      <c r="F145" s="88"/>
      <c r="G145" s="88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</row>
    <row r="146" spans="1:78" ht="15" customHeight="1">
      <c r="A146" s="69"/>
      <c r="B146" s="69"/>
      <c r="C146" s="69"/>
      <c r="D146" s="69"/>
      <c r="E146" s="88"/>
      <c r="F146" s="88"/>
      <c r="G146" s="88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</row>
    <row r="147" spans="1:78" ht="15" customHeight="1">
      <c r="A147" s="69"/>
      <c r="B147" s="69"/>
      <c r="C147" s="69"/>
      <c r="D147" s="69"/>
      <c r="E147" s="88"/>
      <c r="F147" s="88"/>
      <c r="G147" s="88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</row>
    <row r="148" spans="1:78" ht="15" customHeight="1">
      <c r="A148" s="69"/>
      <c r="B148" s="69"/>
      <c r="C148" s="69"/>
      <c r="D148" s="69"/>
      <c r="E148" s="88"/>
      <c r="F148" s="88"/>
      <c r="G148" s="88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</row>
    <row r="149" spans="1:78" ht="15" customHeight="1">
      <c r="A149" s="69"/>
      <c r="B149" s="69"/>
      <c r="C149" s="69"/>
      <c r="D149" s="69"/>
      <c r="E149" s="88"/>
      <c r="F149" s="88"/>
      <c r="G149" s="88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</row>
    <row r="150" spans="1:78" ht="15" customHeight="1">
      <c r="A150" s="69"/>
      <c r="B150" s="69"/>
      <c r="C150" s="69"/>
      <c r="D150" s="69"/>
      <c r="E150" s="88"/>
      <c r="F150" s="88"/>
      <c r="G150" s="88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</row>
    <row r="151" spans="1:78" ht="15" customHeight="1">
      <c r="A151" s="69"/>
      <c r="B151" s="69"/>
      <c r="C151" s="69"/>
      <c r="D151" s="69"/>
      <c r="E151" s="88"/>
      <c r="F151" s="88"/>
      <c r="G151" s="88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</row>
    <row r="152" spans="1:78" ht="15" customHeight="1">
      <c r="A152" s="69"/>
      <c r="B152" s="69"/>
      <c r="C152" s="69"/>
      <c r="D152" s="69"/>
      <c r="E152" s="88"/>
      <c r="F152" s="88"/>
      <c r="G152" s="88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</row>
    <row r="153" spans="1:78" ht="15" customHeight="1">
      <c r="A153" s="69"/>
      <c r="B153" s="69"/>
      <c r="C153" s="69"/>
      <c r="D153" s="69"/>
      <c r="E153" s="88"/>
      <c r="F153" s="88"/>
      <c r="G153" s="88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</row>
    <row r="154" spans="1:78" ht="15" customHeight="1">
      <c r="A154" s="69"/>
      <c r="B154" s="69"/>
      <c r="C154" s="69"/>
      <c r="D154" s="69"/>
      <c r="E154" s="88"/>
      <c r="F154" s="88"/>
      <c r="G154" s="88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</row>
    <row r="155" spans="1:78" ht="15" customHeight="1">
      <c r="A155" s="69"/>
      <c r="B155" s="69"/>
      <c r="C155" s="69"/>
      <c r="D155" s="69"/>
      <c r="E155" s="88"/>
      <c r="F155" s="88"/>
      <c r="G155" s="88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</row>
    <row r="156" spans="1:78" ht="15" customHeight="1">
      <c r="A156" s="69"/>
      <c r="B156" s="69"/>
      <c r="C156" s="69"/>
      <c r="D156" s="69"/>
      <c r="E156" s="88"/>
      <c r="F156" s="88"/>
      <c r="G156" s="88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</row>
    <row r="157" spans="1:78" ht="15" customHeight="1">
      <c r="A157" s="69"/>
      <c r="B157" s="69"/>
      <c r="C157" s="69"/>
      <c r="D157" s="69"/>
      <c r="E157" s="88"/>
      <c r="F157" s="88"/>
      <c r="G157" s="88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</row>
    <row r="158" spans="1:78" ht="15" customHeight="1">
      <c r="A158" s="69"/>
      <c r="B158" s="69"/>
      <c r="C158" s="69"/>
      <c r="D158" s="69"/>
      <c r="E158" s="88"/>
      <c r="F158" s="88"/>
      <c r="G158" s="88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</row>
    <row r="159" spans="1:78" ht="15" customHeight="1">
      <c r="A159" s="69"/>
      <c r="B159" s="69"/>
      <c r="C159" s="69"/>
      <c r="D159" s="69"/>
      <c r="E159" s="88"/>
      <c r="F159" s="88"/>
      <c r="G159" s="88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</row>
    <row r="160" spans="1:78" ht="15" customHeight="1">
      <c r="A160" s="69"/>
      <c r="B160" s="69"/>
      <c r="C160" s="69"/>
      <c r="D160" s="69"/>
      <c r="E160" s="88"/>
      <c r="F160" s="88"/>
      <c r="G160" s="88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</row>
    <row r="161" spans="1:78" ht="15" customHeight="1">
      <c r="A161" s="69"/>
      <c r="B161" s="69"/>
      <c r="C161" s="69"/>
      <c r="D161" s="69"/>
      <c r="E161" s="88"/>
      <c r="F161" s="88"/>
      <c r="G161" s="88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</row>
    <row r="162" spans="1:78" ht="15" customHeight="1">
      <c r="A162" s="69"/>
      <c r="B162" s="69"/>
      <c r="C162" s="69"/>
      <c r="D162" s="69"/>
      <c r="E162" s="88"/>
      <c r="F162" s="88"/>
      <c r="G162" s="88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</row>
    <row r="163" spans="1:78" ht="15" customHeight="1">
      <c r="A163" s="69"/>
      <c r="B163" s="69"/>
      <c r="C163" s="69"/>
      <c r="D163" s="69"/>
      <c r="E163" s="88"/>
      <c r="F163" s="88"/>
      <c r="G163" s="88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</row>
    <row r="164" spans="1:78" ht="15" customHeight="1">
      <c r="A164" s="69"/>
      <c r="B164" s="69"/>
      <c r="C164" s="69"/>
      <c r="D164" s="69"/>
      <c r="E164" s="88"/>
      <c r="F164" s="88"/>
      <c r="G164" s="88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</row>
    <row r="165" spans="1:78" ht="15" customHeight="1">
      <c r="A165" s="69"/>
      <c r="B165" s="69"/>
      <c r="C165" s="69"/>
      <c r="D165" s="69"/>
      <c r="E165" s="88"/>
      <c r="F165" s="88"/>
      <c r="G165" s="88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</row>
    <row r="166" spans="1:78" ht="15" customHeight="1">
      <c r="A166" s="69"/>
      <c r="B166" s="69"/>
      <c r="C166" s="69"/>
      <c r="D166" s="69"/>
      <c r="E166" s="88"/>
      <c r="F166" s="88"/>
      <c r="G166" s="88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</row>
    <row r="167" spans="1:78" ht="15" customHeight="1">
      <c r="A167" s="69"/>
      <c r="B167" s="69"/>
      <c r="C167" s="69"/>
      <c r="D167" s="69"/>
      <c r="E167" s="88"/>
      <c r="F167" s="88"/>
      <c r="G167" s="88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</row>
    <row r="168" spans="1:78" ht="15" customHeight="1">
      <c r="A168" s="69"/>
      <c r="B168" s="69"/>
      <c r="C168" s="69"/>
      <c r="D168" s="69"/>
      <c r="E168" s="88"/>
      <c r="F168" s="88"/>
      <c r="G168" s="88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</row>
    <row r="169" spans="1:78" ht="15" customHeight="1">
      <c r="A169" s="69"/>
      <c r="B169" s="69"/>
      <c r="C169" s="69"/>
      <c r="D169" s="69"/>
      <c r="E169" s="88"/>
      <c r="F169" s="88"/>
      <c r="G169" s="88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</row>
    <row r="170" spans="1:78" ht="15" customHeight="1">
      <c r="A170" s="69"/>
      <c r="B170" s="69"/>
      <c r="C170" s="69"/>
      <c r="D170" s="69"/>
      <c r="E170" s="88"/>
      <c r="F170" s="88"/>
      <c r="G170" s="88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</row>
    <row r="171" spans="1:78" ht="15" customHeight="1">
      <c r="A171" s="69"/>
      <c r="B171" s="69"/>
      <c r="C171" s="69"/>
      <c r="D171" s="69"/>
      <c r="E171" s="88"/>
      <c r="F171" s="88"/>
      <c r="G171" s="88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</row>
    <row r="172" spans="1:78" ht="15" customHeight="1">
      <c r="A172" s="69"/>
      <c r="B172" s="69"/>
      <c r="C172" s="69"/>
      <c r="D172" s="69"/>
      <c r="E172" s="88"/>
      <c r="F172" s="88"/>
      <c r="G172" s="88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</row>
    <row r="173" spans="1:78" ht="15" customHeight="1">
      <c r="A173" s="69"/>
      <c r="B173" s="69"/>
      <c r="C173" s="69"/>
      <c r="D173" s="69"/>
      <c r="E173" s="88"/>
      <c r="F173" s="88"/>
      <c r="G173" s="88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</row>
    <row r="174" spans="1:78" ht="15" customHeight="1">
      <c r="A174" s="69"/>
      <c r="B174" s="69"/>
      <c r="C174" s="69"/>
      <c r="D174" s="69"/>
      <c r="E174" s="88"/>
      <c r="F174" s="88"/>
      <c r="G174" s="88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</row>
    <row r="175" spans="1:78" ht="15" customHeight="1">
      <c r="A175" s="69"/>
      <c r="B175" s="69"/>
      <c r="C175" s="69"/>
      <c r="D175" s="69"/>
      <c r="E175" s="88"/>
      <c r="F175" s="88"/>
      <c r="G175" s="88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</row>
    <row r="176" spans="1:78" ht="15" customHeight="1">
      <c r="A176" s="69"/>
      <c r="B176" s="69"/>
      <c r="C176" s="69"/>
      <c r="D176" s="69"/>
      <c r="E176" s="88"/>
      <c r="F176" s="88"/>
      <c r="G176" s="88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</row>
    <row r="177" spans="1:78" ht="15" customHeight="1">
      <c r="A177" s="69"/>
      <c r="B177" s="69"/>
      <c r="C177" s="69"/>
      <c r="D177" s="69"/>
      <c r="E177" s="88"/>
      <c r="F177" s="88"/>
      <c r="G177" s="88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</row>
    <row r="178" spans="1:78" ht="15" customHeight="1">
      <c r="A178" s="69"/>
      <c r="B178" s="69"/>
      <c r="C178" s="69"/>
      <c r="D178" s="69"/>
      <c r="E178" s="88"/>
      <c r="F178" s="88"/>
      <c r="G178" s="88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</row>
    <row r="179" spans="1:78" ht="15" customHeight="1">
      <c r="A179" s="69"/>
      <c r="B179" s="69"/>
      <c r="C179" s="69"/>
      <c r="D179" s="69"/>
      <c r="E179" s="88"/>
      <c r="F179" s="88"/>
      <c r="G179" s="88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</row>
    <row r="180" spans="1:78" ht="15" customHeight="1">
      <c r="A180" s="69"/>
      <c r="B180" s="69"/>
      <c r="C180" s="69"/>
      <c r="D180" s="69"/>
      <c r="E180" s="88"/>
      <c r="F180" s="88"/>
      <c r="G180" s="88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</row>
    <row r="181" spans="1:78" ht="15" customHeight="1">
      <c r="A181" s="69"/>
      <c r="B181" s="69"/>
      <c r="C181" s="69"/>
      <c r="D181" s="69"/>
      <c r="E181" s="88"/>
      <c r="F181" s="88"/>
      <c r="G181" s="88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</row>
    <row r="182" spans="1:78" ht="15" customHeight="1">
      <c r="A182" s="69"/>
      <c r="B182" s="69"/>
      <c r="C182" s="69"/>
      <c r="D182" s="69"/>
      <c r="E182" s="88"/>
      <c r="F182" s="88"/>
      <c r="G182" s="88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</row>
    <row r="183" spans="1:78" ht="15" customHeight="1">
      <c r="A183" s="69"/>
      <c r="B183" s="69"/>
      <c r="C183" s="69"/>
      <c r="D183" s="69"/>
      <c r="E183" s="88"/>
      <c r="F183" s="88"/>
      <c r="G183" s="88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</row>
    <row r="184" spans="1:78" ht="15" customHeight="1">
      <c r="A184" s="69"/>
      <c r="B184" s="69"/>
      <c r="C184" s="69"/>
      <c r="D184" s="69"/>
      <c r="E184" s="88"/>
      <c r="F184" s="88"/>
      <c r="G184" s="88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</row>
    <row r="185" spans="1:78" ht="15" customHeight="1">
      <c r="A185" s="69"/>
      <c r="B185" s="69"/>
      <c r="C185" s="69"/>
      <c r="D185" s="69"/>
      <c r="E185" s="88"/>
      <c r="F185" s="88"/>
      <c r="G185" s="88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</row>
    <row r="186" spans="1:78" ht="15" customHeight="1">
      <c r="A186" s="69"/>
      <c r="B186" s="69"/>
      <c r="C186" s="69"/>
      <c r="D186" s="69"/>
      <c r="E186" s="88"/>
      <c r="F186" s="88"/>
      <c r="G186" s="88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</row>
    <row r="187" spans="1:78" ht="15" customHeight="1">
      <c r="A187" s="69"/>
      <c r="B187" s="69"/>
      <c r="C187" s="69"/>
      <c r="D187" s="69"/>
      <c r="E187" s="88"/>
      <c r="F187" s="88"/>
      <c r="G187" s="88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</row>
    <row r="188" spans="1:78" ht="15" customHeight="1">
      <c r="A188" s="69"/>
      <c r="B188" s="69"/>
      <c r="C188" s="69"/>
      <c r="D188" s="69"/>
      <c r="E188" s="88"/>
      <c r="F188" s="88"/>
      <c r="G188" s="88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</row>
    <row r="189" spans="1:78" ht="15" customHeight="1">
      <c r="A189" s="69"/>
      <c r="B189" s="69"/>
      <c r="C189" s="69"/>
      <c r="D189" s="69"/>
      <c r="E189" s="88"/>
      <c r="F189" s="88"/>
      <c r="G189" s="88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</row>
    <row r="190" spans="1:78" ht="15" customHeight="1">
      <c r="A190" s="69"/>
      <c r="B190" s="69"/>
      <c r="C190" s="69"/>
      <c r="D190" s="69"/>
      <c r="E190" s="88"/>
      <c r="F190" s="88"/>
      <c r="G190" s="88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</row>
    <row r="191" spans="1:78" ht="15" customHeight="1">
      <c r="A191" s="69"/>
      <c r="B191" s="69"/>
      <c r="C191" s="69"/>
      <c r="D191" s="69"/>
      <c r="E191" s="88"/>
      <c r="F191" s="88"/>
      <c r="G191" s="88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</row>
    <row r="192" spans="1:78" ht="15" customHeight="1">
      <c r="A192" s="69"/>
      <c r="B192" s="69"/>
      <c r="C192" s="69"/>
      <c r="D192" s="69"/>
      <c r="E192" s="88"/>
      <c r="F192" s="88"/>
      <c r="G192" s="88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</row>
    <row r="193" spans="1:78" ht="15" customHeight="1">
      <c r="A193" s="69"/>
      <c r="B193" s="69"/>
      <c r="C193" s="69"/>
      <c r="D193" s="69"/>
      <c r="E193" s="88"/>
      <c r="F193" s="88"/>
      <c r="G193" s="88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</row>
    <row r="194" spans="1:78" ht="15" customHeight="1">
      <c r="A194" s="69"/>
      <c r="B194" s="69"/>
      <c r="C194" s="69"/>
      <c r="D194" s="69"/>
      <c r="E194" s="88"/>
      <c r="F194" s="88"/>
      <c r="G194" s="88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</row>
    <row r="195" spans="1:78" ht="15" customHeight="1">
      <c r="A195" s="69"/>
      <c r="B195" s="69"/>
      <c r="C195" s="69"/>
      <c r="D195" s="69"/>
      <c r="E195" s="88"/>
      <c r="F195" s="88"/>
      <c r="G195" s="88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</row>
    <row r="196" spans="1:78" ht="15" customHeight="1">
      <c r="A196" s="69"/>
      <c r="B196" s="69"/>
      <c r="C196" s="69"/>
      <c r="D196" s="69"/>
      <c r="E196" s="88"/>
      <c r="F196" s="88"/>
      <c r="G196" s="88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</row>
    <row r="197" spans="1:78" ht="15" customHeight="1">
      <c r="A197" s="69"/>
      <c r="B197" s="69"/>
      <c r="C197" s="69"/>
      <c r="D197" s="69"/>
      <c r="E197" s="88"/>
      <c r="F197" s="88"/>
      <c r="G197" s="88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</row>
    <row r="198" spans="1:78" ht="15" customHeight="1">
      <c r="A198" s="69"/>
      <c r="B198" s="69"/>
      <c r="C198" s="69"/>
      <c r="D198" s="69"/>
      <c r="E198" s="88"/>
      <c r="F198" s="88"/>
      <c r="G198" s="88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</row>
    <row r="199" spans="1:78" ht="15" customHeight="1">
      <c r="A199" s="69"/>
      <c r="B199" s="69"/>
      <c r="C199" s="69"/>
      <c r="D199" s="69"/>
      <c r="E199" s="88"/>
      <c r="F199" s="88"/>
      <c r="G199" s="88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</row>
    <row r="200" spans="1:78" ht="15" customHeight="1">
      <c r="A200" s="69"/>
      <c r="B200" s="69"/>
      <c r="C200" s="69"/>
      <c r="D200" s="69"/>
      <c r="E200" s="88"/>
      <c r="F200" s="88"/>
      <c r="G200" s="88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</row>
    <row r="201" spans="1:78" ht="15" customHeight="1">
      <c r="A201" s="69"/>
      <c r="B201" s="69"/>
      <c r="C201" s="69"/>
      <c r="D201" s="69"/>
      <c r="E201" s="88"/>
      <c r="F201" s="88"/>
      <c r="G201" s="88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</row>
    <row r="202" spans="1:78" ht="15" customHeight="1">
      <c r="A202" s="69"/>
      <c r="B202" s="69"/>
      <c r="C202" s="69"/>
      <c r="D202" s="69"/>
      <c r="E202" s="88"/>
      <c r="F202" s="88"/>
      <c r="G202" s="88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</row>
    <row r="203" spans="1:78" ht="15" customHeight="1">
      <c r="A203" s="69"/>
      <c r="B203" s="69"/>
      <c r="C203" s="69"/>
      <c r="D203" s="69"/>
      <c r="E203" s="88"/>
      <c r="F203" s="88"/>
      <c r="G203" s="88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</row>
    <row r="204" spans="1:78" ht="15" customHeight="1">
      <c r="A204" s="69"/>
      <c r="B204" s="69"/>
      <c r="C204" s="69"/>
      <c r="D204" s="69"/>
      <c r="E204" s="88"/>
      <c r="F204" s="88"/>
      <c r="G204" s="88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</row>
    <row r="205" spans="1:78" ht="15" customHeight="1">
      <c r="A205" s="69"/>
      <c r="B205" s="69"/>
      <c r="C205" s="69"/>
      <c r="D205" s="69"/>
      <c r="E205" s="88"/>
      <c r="F205" s="88"/>
      <c r="G205" s="88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</row>
    <row r="206" spans="1:78" ht="15" customHeight="1">
      <c r="A206" s="69"/>
      <c r="B206" s="69"/>
      <c r="C206" s="69"/>
      <c r="D206" s="69"/>
      <c r="E206" s="88"/>
      <c r="F206" s="88"/>
      <c r="G206" s="88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</row>
    <row r="207" spans="1:78" ht="15" customHeight="1">
      <c r="A207" s="69"/>
      <c r="B207" s="69"/>
      <c r="C207" s="69"/>
      <c r="D207" s="69"/>
      <c r="E207" s="88"/>
      <c r="F207" s="88"/>
      <c r="G207" s="88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</row>
    <row r="208" spans="1:78" ht="15" customHeight="1">
      <c r="A208" s="69"/>
      <c r="B208" s="69"/>
      <c r="C208" s="69"/>
      <c r="D208" s="69"/>
      <c r="E208" s="88"/>
      <c r="F208" s="88"/>
      <c r="G208" s="88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</row>
    <row r="209" spans="1:78" ht="15" customHeight="1">
      <c r="A209" s="69"/>
      <c r="B209" s="69"/>
      <c r="C209" s="69"/>
      <c r="D209" s="69"/>
      <c r="E209" s="88"/>
      <c r="F209" s="88"/>
      <c r="G209" s="88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</row>
    <row r="210" spans="1:78" ht="15" customHeight="1">
      <c r="A210" s="69"/>
      <c r="B210" s="69"/>
      <c r="C210" s="69"/>
      <c r="D210" s="69"/>
      <c r="E210" s="88"/>
      <c r="F210" s="88"/>
      <c r="G210" s="88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</row>
    <row r="211" spans="1:78" ht="15" customHeight="1">
      <c r="A211" s="69"/>
      <c r="B211" s="69"/>
      <c r="C211" s="69"/>
      <c r="D211" s="69"/>
      <c r="E211" s="88"/>
      <c r="F211" s="88"/>
      <c r="G211" s="88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</row>
    <row r="212" spans="1:78" ht="15" customHeight="1">
      <c r="A212" s="69"/>
      <c r="B212" s="69"/>
      <c r="C212" s="69"/>
      <c r="D212" s="69"/>
      <c r="E212" s="88"/>
      <c r="F212" s="88"/>
      <c r="G212" s="88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</row>
    <row r="213" spans="1:78" ht="15" customHeight="1">
      <c r="A213" s="69"/>
      <c r="B213" s="69"/>
      <c r="C213" s="69"/>
      <c r="D213" s="69"/>
      <c r="E213" s="88"/>
      <c r="F213" s="88"/>
      <c r="G213" s="88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</row>
    <row r="214" spans="1:78" ht="15" customHeight="1">
      <c r="A214" s="69"/>
      <c r="B214" s="69"/>
      <c r="C214" s="69"/>
      <c r="D214" s="69"/>
      <c r="E214" s="88"/>
      <c r="F214" s="88"/>
      <c r="G214" s="88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</row>
    <row r="215" spans="1:78" ht="15" customHeight="1">
      <c r="A215" s="69"/>
      <c r="B215" s="69"/>
      <c r="C215" s="69"/>
      <c r="D215" s="69"/>
      <c r="E215" s="88"/>
      <c r="F215" s="88"/>
      <c r="G215" s="88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</row>
    <row r="216" spans="1:78" ht="15" customHeight="1">
      <c r="A216" s="69"/>
      <c r="B216" s="69"/>
      <c r="C216" s="69"/>
      <c r="D216" s="69"/>
      <c r="E216" s="88"/>
      <c r="F216" s="88"/>
      <c r="G216" s="88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</row>
    <row r="217" spans="1:78" ht="15" customHeight="1">
      <c r="A217" s="69"/>
      <c r="B217" s="69"/>
      <c r="C217" s="69"/>
      <c r="D217" s="69"/>
      <c r="E217" s="88"/>
      <c r="F217" s="88"/>
      <c r="G217" s="88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</row>
    <row r="218" spans="1:78" ht="15" customHeight="1">
      <c r="A218" s="69"/>
      <c r="B218" s="69"/>
      <c r="C218" s="69"/>
      <c r="D218" s="69"/>
      <c r="E218" s="88"/>
      <c r="F218" s="88"/>
      <c r="G218" s="88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</row>
    <row r="219" spans="1:78" ht="15" customHeight="1">
      <c r="A219" s="69"/>
      <c r="B219" s="69"/>
      <c r="C219" s="69"/>
      <c r="D219" s="69"/>
      <c r="E219" s="88"/>
      <c r="F219" s="88"/>
      <c r="G219" s="88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</row>
    <row r="220" spans="1:78" ht="15" customHeight="1">
      <c r="A220" s="69"/>
      <c r="B220" s="69"/>
      <c r="C220" s="69"/>
      <c r="D220" s="69"/>
      <c r="E220" s="88"/>
      <c r="F220" s="88"/>
      <c r="G220" s="88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</row>
    <row r="221" spans="1:78" ht="15" customHeight="1">
      <c r="A221" s="69"/>
      <c r="B221" s="69"/>
      <c r="C221" s="69"/>
      <c r="D221" s="69"/>
      <c r="E221" s="88"/>
      <c r="F221" s="88"/>
      <c r="G221" s="88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</row>
    <row r="222" spans="1:78" ht="15" customHeight="1">
      <c r="A222" s="69"/>
      <c r="B222" s="69"/>
      <c r="C222" s="69"/>
      <c r="D222" s="69"/>
      <c r="E222" s="88"/>
      <c r="F222" s="88"/>
      <c r="G222" s="88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</row>
    <row r="223" spans="1:78" ht="15" customHeight="1">
      <c r="A223" s="69"/>
      <c r="B223" s="69"/>
      <c r="C223" s="69"/>
      <c r="D223" s="69"/>
      <c r="E223" s="88"/>
      <c r="F223" s="88"/>
      <c r="G223" s="88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</row>
    <row r="224" spans="1:78" ht="15" customHeight="1">
      <c r="A224" s="69"/>
      <c r="B224" s="69"/>
      <c r="C224" s="69"/>
      <c r="D224" s="69"/>
      <c r="E224" s="88"/>
      <c r="F224" s="88"/>
      <c r="G224" s="88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</row>
    <row r="225" spans="1:78" ht="15" customHeight="1">
      <c r="A225" s="69"/>
      <c r="B225" s="69"/>
      <c r="C225" s="69"/>
      <c r="D225" s="69"/>
      <c r="E225" s="88"/>
      <c r="F225" s="88"/>
      <c r="G225" s="88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</row>
    <row r="226" spans="1:78" ht="15" customHeight="1">
      <c r="A226" s="69"/>
      <c r="B226" s="69"/>
      <c r="C226" s="69"/>
      <c r="D226" s="69"/>
      <c r="E226" s="88"/>
      <c r="F226" s="88"/>
      <c r="G226" s="88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</row>
    <row r="227" spans="1:78" ht="15" customHeight="1">
      <c r="A227" s="69"/>
      <c r="B227" s="69"/>
      <c r="C227" s="69"/>
      <c r="D227" s="69"/>
      <c r="E227" s="88"/>
      <c r="F227" s="88"/>
      <c r="G227" s="88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</row>
    <row r="228" spans="1:78" ht="15" customHeight="1">
      <c r="A228" s="69"/>
      <c r="B228" s="69"/>
      <c r="C228" s="69"/>
      <c r="D228" s="69"/>
      <c r="E228" s="88"/>
      <c r="F228" s="88"/>
      <c r="G228" s="88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</row>
    <row r="229" spans="1:78" ht="15" customHeight="1">
      <c r="A229" s="69"/>
      <c r="B229" s="69"/>
      <c r="C229" s="69"/>
      <c r="D229" s="69"/>
      <c r="E229" s="88"/>
      <c r="F229" s="88"/>
      <c r="G229" s="88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</row>
    <row r="230" spans="1:78" ht="15" customHeight="1">
      <c r="A230" s="69"/>
      <c r="B230" s="69"/>
      <c r="C230" s="69"/>
      <c r="D230" s="69"/>
      <c r="E230" s="88"/>
      <c r="F230" s="88"/>
      <c r="G230" s="88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</row>
    <row r="231" spans="1:78" ht="15" customHeight="1">
      <c r="A231" s="69"/>
      <c r="B231" s="69"/>
      <c r="C231" s="69"/>
      <c r="D231" s="69"/>
      <c r="E231" s="88"/>
      <c r="F231" s="88"/>
      <c r="G231" s="88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</row>
    <row r="232" spans="1:78" ht="15" customHeight="1">
      <c r="A232" s="69"/>
      <c r="B232" s="69"/>
      <c r="C232" s="69"/>
      <c r="D232" s="69"/>
      <c r="E232" s="88"/>
      <c r="F232" s="88"/>
      <c r="G232" s="88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</row>
    <row r="233" spans="1:78" ht="15" customHeight="1">
      <c r="A233" s="69"/>
      <c r="B233" s="69"/>
      <c r="C233" s="69"/>
      <c r="D233" s="69"/>
      <c r="E233" s="88"/>
      <c r="F233" s="88"/>
      <c r="G233" s="88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</row>
    <row r="234" spans="1:78" ht="15" customHeight="1">
      <c r="A234" s="69"/>
      <c r="B234" s="69"/>
      <c r="C234" s="69"/>
      <c r="D234" s="69"/>
      <c r="E234" s="88"/>
      <c r="F234" s="88"/>
      <c r="G234" s="88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</row>
    <row r="235" spans="1:78" ht="15" customHeight="1">
      <c r="A235" s="69"/>
      <c r="B235" s="69"/>
      <c r="C235" s="69"/>
      <c r="D235" s="69"/>
      <c r="E235" s="88"/>
      <c r="F235" s="88"/>
      <c r="G235" s="88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</row>
    <row r="236" spans="1:78" ht="15" customHeight="1">
      <c r="A236" s="69"/>
      <c r="B236" s="69"/>
      <c r="C236" s="69"/>
      <c r="D236" s="69"/>
      <c r="E236" s="88"/>
      <c r="F236" s="88"/>
      <c r="G236" s="88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</row>
    <row r="237" spans="1:78" ht="15" customHeight="1">
      <c r="A237" s="69"/>
      <c r="B237" s="69"/>
      <c r="C237" s="69"/>
      <c r="D237" s="69"/>
      <c r="E237" s="88"/>
      <c r="F237" s="88"/>
      <c r="G237" s="88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</row>
    <row r="238" spans="1:78" ht="15" customHeight="1">
      <c r="A238" s="69"/>
      <c r="B238" s="69"/>
      <c r="C238" s="69"/>
      <c r="D238" s="69"/>
      <c r="E238" s="88"/>
      <c r="F238" s="88"/>
      <c r="G238" s="88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</row>
    <row r="239" spans="1:78" ht="15" customHeight="1">
      <c r="A239" s="69"/>
      <c r="B239" s="69"/>
      <c r="C239" s="69"/>
      <c r="D239" s="69"/>
      <c r="E239" s="88"/>
      <c r="F239" s="88"/>
      <c r="G239" s="88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</row>
    <row r="240" spans="1:78" ht="15" customHeight="1">
      <c r="A240" s="69"/>
      <c r="B240" s="69"/>
      <c r="C240" s="69"/>
      <c r="D240" s="69"/>
      <c r="E240" s="88"/>
      <c r="F240" s="88"/>
      <c r="G240" s="88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</row>
    <row r="241" spans="1:78" ht="15" customHeight="1">
      <c r="A241" s="69"/>
      <c r="B241" s="69"/>
      <c r="C241" s="69"/>
      <c r="D241" s="69"/>
      <c r="E241" s="88"/>
      <c r="F241" s="88"/>
      <c r="G241" s="88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</row>
    <row r="242" spans="1:78" ht="15" customHeight="1">
      <c r="A242" s="69"/>
      <c r="B242" s="69"/>
      <c r="C242" s="69"/>
      <c r="D242" s="69"/>
      <c r="E242" s="88"/>
      <c r="F242" s="88"/>
      <c r="G242" s="88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</row>
    <row r="243" spans="1:78" ht="15" customHeight="1">
      <c r="A243" s="69"/>
      <c r="B243" s="69"/>
      <c r="C243" s="69"/>
      <c r="D243" s="69"/>
      <c r="E243" s="88"/>
      <c r="F243" s="88"/>
      <c r="G243" s="88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</row>
    <row r="244" spans="1:78" ht="15" customHeight="1">
      <c r="A244" s="69"/>
      <c r="B244" s="69"/>
      <c r="C244" s="69"/>
      <c r="D244" s="69"/>
      <c r="E244" s="88"/>
      <c r="F244" s="88"/>
      <c r="G244" s="88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</row>
    <row r="245" spans="1:78" ht="15" customHeight="1">
      <c r="A245" s="69"/>
      <c r="B245" s="69"/>
      <c r="C245" s="69"/>
      <c r="D245" s="69"/>
      <c r="E245" s="88"/>
      <c r="F245" s="88"/>
      <c r="G245" s="88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</row>
    <row r="246" spans="1:78" ht="15" customHeight="1">
      <c r="A246" s="69"/>
      <c r="B246" s="69"/>
      <c r="C246" s="69"/>
      <c r="D246" s="69"/>
      <c r="E246" s="88"/>
      <c r="F246" s="88"/>
      <c r="G246" s="88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</row>
    <row r="247" spans="1:78" ht="15" customHeight="1">
      <c r="A247" s="69"/>
      <c r="B247" s="69"/>
      <c r="C247" s="69"/>
      <c r="D247" s="69"/>
      <c r="E247" s="88"/>
      <c r="F247" s="88"/>
      <c r="G247" s="88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</row>
    <row r="248" spans="1:78" ht="15" customHeight="1">
      <c r="A248" s="69"/>
      <c r="B248" s="69"/>
      <c r="C248" s="69"/>
      <c r="D248" s="69"/>
      <c r="E248" s="88"/>
      <c r="F248" s="88"/>
      <c r="G248" s="88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</row>
    <row r="249" spans="1:78" ht="15" customHeight="1">
      <c r="A249" s="69"/>
      <c r="B249" s="69"/>
      <c r="C249" s="69"/>
      <c r="D249" s="69"/>
      <c r="E249" s="88"/>
      <c r="F249" s="88"/>
      <c r="G249" s="88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</row>
    <row r="250" spans="1:78" ht="15" customHeight="1">
      <c r="A250" s="69"/>
      <c r="B250" s="69"/>
      <c r="C250" s="69"/>
      <c r="D250" s="69"/>
      <c r="E250" s="88"/>
      <c r="F250" s="88"/>
      <c r="G250" s="88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</row>
    <row r="251" spans="1:78" ht="15" customHeight="1">
      <c r="A251" s="69"/>
      <c r="B251" s="69"/>
      <c r="C251" s="69"/>
      <c r="D251" s="69"/>
      <c r="E251" s="88"/>
      <c r="F251" s="88"/>
      <c r="G251" s="88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</row>
    <row r="252" spans="1:78" ht="15" customHeight="1">
      <c r="A252" s="69"/>
      <c r="B252" s="69"/>
      <c r="C252" s="69"/>
      <c r="D252" s="69"/>
      <c r="E252" s="88"/>
      <c r="F252" s="88"/>
      <c r="G252" s="88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</row>
    <row r="253" spans="1:78" ht="15" customHeight="1">
      <c r="A253" s="69"/>
      <c r="B253" s="69"/>
      <c r="C253" s="69"/>
      <c r="D253" s="69"/>
      <c r="E253" s="88"/>
      <c r="F253" s="88"/>
      <c r="G253" s="88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</row>
    <row r="254" spans="1:78" ht="15" customHeight="1">
      <c r="A254" s="69"/>
      <c r="B254" s="69"/>
      <c r="C254" s="69"/>
      <c r="D254" s="69"/>
      <c r="E254" s="88"/>
      <c r="F254" s="88"/>
      <c r="G254" s="88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</row>
    <row r="255" spans="1:78" ht="15" customHeight="1">
      <c r="A255" s="69"/>
      <c r="B255" s="69"/>
      <c r="C255" s="69"/>
      <c r="D255" s="69"/>
      <c r="E255" s="88"/>
      <c r="F255" s="88"/>
      <c r="G255" s="88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</row>
    <row r="256" spans="1:78" ht="15" customHeight="1">
      <c r="A256" s="69"/>
      <c r="B256" s="69"/>
      <c r="C256" s="69"/>
      <c r="D256" s="69"/>
      <c r="E256" s="88"/>
      <c r="F256" s="88"/>
      <c r="G256" s="88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</row>
    <row r="257" spans="1:78" ht="15" customHeight="1">
      <c r="A257" s="69"/>
      <c r="B257" s="69"/>
      <c r="C257" s="69"/>
      <c r="D257" s="69"/>
      <c r="E257" s="88"/>
      <c r="F257" s="88"/>
      <c r="G257" s="88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</row>
    <row r="258" spans="1:78" ht="15" customHeight="1">
      <c r="A258" s="69"/>
      <c r="B258" s="69"/>
      <c r="C258" s="69"/>
      <c r="D258" s="69"/>
      <c r="E258" s="88"/>
      <c r="F258" s="88"/>
      <c r="G258" s="88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</row>
    <row r="259" spans="1:78" ht="15" customHeight="1">
      <c r="A259" s="69"/>
      <c r="B259" s="69"/>
      <c r="C259" s="69"/>
      <c r="D259" s="69"/>
      <c r="E259" s="88"/>
      <c r="F259" s="88"/>
      <c r="G259" s="88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</row>
    <row r="260" spans="1:78" ht="15" customHeight="1">
      <c r="A260" s="69"/>
      <c r="B260" s="69"/>
      <c r="C260" s="69"/>
      <c r="D260" s="69"/>
      <c r="E260" s="88"/>
      <c r="F260" s="88"/>
      <c r="G260" s="88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</row>
    <row r="261" spans="1:78" ht="15" customHeight="1">
      <c r="A261" s="69"/>
      <c r="B261" s="69"/>
      <c r="C261" s="69"/>
      <c r="D261" s="69"/>
      <c r="E261" s="88"/>
      <c r="F261" s="88"/>
      <c r="G261" s="88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</row>
    <row r="262" spans="1:78" ht="15" customHeight="1">
      <c r="A262" s="69"/>
      <c r="B262" s="69"/>
      <c r="C262" s="69"/>
      <c r="D262" s="69"/>
      <c r="E262" s="88"/>
      <c r="F262" s="88"/>
      <c r="G262" s="88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</row>
    <row r="263" spans="1:78" ht="15" customHeight="1">
      <c r="A263" s="69"/>
      <c r="B263" s="69"/>
      <c r="C263" s="69"/>
      <c r="D263" s="69"/>
      <c r="E263" s="88"/>
      <c r="F263" s="88"/>
      <c r="G263" s="88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</row>
    <row r="264" spans="1:78" ht="15" customHeight="1">
      <c r="A264" s="69"/>
      <c r="B264" s="69"/>
      <c r="C264" s="69"/>
      <c r="D264" s="69"/>
      <c r="E264" s="88"/>
      <c r="F264" s="88"/>
      <c r="G264" s="88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</row>
    <row r="265" spans="1:78" ht="15" customHeight="1">
      <c r="A265" s="69"/>
      <c r="B265" s="69"/>
      <c r="C265" s="69"/>
      <c r="D265" s="69"/>
      <c r="E265" s="88"/>
      <c r="F265" s="88"/>
      <c r="G265" s="88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</row>
    <row r="266" spans="1:78" ht="15" customHeight="1">
      <c r="A266" s="69"/>
      <c r="B266" s="69"/>
      <c r="C266" s="69"/>
      <c r="D266" s="69"/>
      <c r="E266" s="88"/>
      <c r="F266" s="88"/>
      <c r="G266" s="88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</row>
    <row r="267" spans="1:78" ht="15" customHeight="1">
      <c r="A267" s="69"/>
      <c r="B267" s="69"/>
      <c r="C267" s="69"/>
      <c r="D267" s="69"/>
      <c r="E267" s="88"/>
      <c r="F267" s="88"/>
      <c r="G267" s="88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</row>
    <row r="268" spans="1:78" ht="15" customHeight="1">
      <c r="A268" s="69"/>
      <c r="B268" s="69"/>
      <c r="C268" s="69"/>
      <c r="D268" s="69"/>
      <c r="E268" s="88"/>
      <c r="F268" s="88"/>
      <c r="G268" s="88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</row>
    <row r="269" spans="1:78" ht="15" customHeight="1">
      <c r="A269" s="69"/>
      <c r="B269" s="69"/>
      <c r="C269" s="69"/>
      <c r="D269" s="69"/>
      <c r="E269" s="88"/>
      <c r="F269" s="88"/>
      <c r="G269" s="88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</row>
    <row r="270" spans="1:78" ht="15" customHeight="1">
      <c r="A270" s="69"/>
      <c r="B270" s="69"/>
      <c r="C270" s="69"/>
      <c r="D270" s="69"/>
      <c r="E270" s="88"/>
      <c r="F270" s="88"/>
      <c r="G270" s="88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</row>
    <row r="271" spans="1:78" ht="15" customHeight="1">
      <c r="A271" s="69"/>
      <c r="B271" s="69"/>
      <c r="C271" s="69"/>
      <c r="D271" s="69"/>
      <c r="E271" s="88"/>
      <c r="F271" s="88"/>
      <c r="G271" s="88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</row>
    <row r="272" spans="1:78" ht="15" customHeight="1">
      <c r="A272" s="69"/>
      <c r="B272" s="69"/>
      <c r="C272" s="69"/>
      <c r="D272" s="69"/>
      <c r="E272" s="88"/>
      <c r="F272" s="88"/>
      <c r="G272" s="88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</row>
    <row r="273" spans="1:78" ht="15" customHeight="1">
      <c r="A273" s="69"/>
      <c r="B273" s="69"/>
      <c r="C273" s="69"/>
      <c r="D273" s="69"/>
      <c r="E273" s="88"/>
      <c r="F273" s="88"/>
      <c r="G273" s="88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</row>
    <row r="274" spans="1:78" ht="15" customHeight="1">
      <c r="A274" s="69"/>
      <c r="B274" s="69"/>
      <c r="C274" s="69"/>
      <c r="D274" s="69"/>
      <c r="E274" s="88"/>
      <c r="F274" s="88"/>
      <c r="G274" s="88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</row>
    <row r="275" spans="1:78" ht="15" customHeight="1">
      <c r="A275" s="69"/>
      <c r="B275" s="69"/>
      <c r="C275" s="69"/>
      <c r="D275" s="69"/>
      <c r="E275" s="88"/>
      <c r="F275" s="88"/>
      <c r="G275" s="88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</row>
    <row r="276" spans="1:78" ht="15" customHeight="1">
      <c r="A276" s="69"/>
      <c r="B276" s="69"/>
      <c r="C276" s="69"/>
      <c r="D276" s="69"/>
      <c r="E276" s="88"/>
      <c r="F276" s="88"/>
      <c r="G276" s="88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</row>
    <row r="277" spans="1:78" ht="15" customHeight="1">
      <c r="A277" s="69"/>
      <c r="B277" s="69"/>
      <c r="C277" s="69"/>
      <c r="D277" s="69"/>
      <c r="E277" s="88"/>
      <c r="F277" s="88"/>
      <c r="G277" s="88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</row>
    <row r="278" spans="1:78" ht="15" customHeight="1">
      <c r="A278" s="69"/>
      <c r="B278" s="69"/>
      <c r="C278" s="69"/>
      <c r="D278" s="69"/>
      <c r="E278" s="88"/>
      <c r="F278" s="88"/>
      <c r="G278" s="88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</row>
    <row r="279" spans="1:78" ht="15" customHeight="1">
      <c r="A279" s="69"/>
      <c r="B279" s="69"/>
      <c r="C279" s="69"/>
      <c r="D279" s="69"/>
      <c r="E279" s="88"/>
      <c r="F279" s="88"/>
      <c r="G279" s="88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</row>
    <row r="280" spans="1:78" ht="15" customHeight="1">
      <c r="A280" s="69"/>
      <c r="B280" s="69"/>
      <c r="C280" s="69"/>
      <c r="D280" s="69"/>
      <c r="E280" s="88"/>
      <c r="F280" s="88"/>
      <c r="G280" s="88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</row>
    <row r="281" spans="1:78" ht="15" customHeight="1">
      <c r="A281" s="69"/>
      <c r="B281" s="69"/>
      <c r="C281" s="69"/>
      <c r="D281" s="69"/>
      <c r="E281" s="88"/>
      <c r="F281" s="88"/>
      <c r="G281" s="88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</row>
    <row r="282" spans="1:78" ht="15" customHeight="1">
      <c r="A282" s="69"/>
      <c r="B282" s="69"/>
      <c r="C282" s="69"/>
      <c r="D282" s="69"/>
      <c r="E282" s="88"/>
      <c r="F282" s="88"/>
      <c r="G282" s="88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</row>
    <row r="283" spans="1:78" ht="15" customHeight="1">
      <c r="A283" s="69"/>
      <c r="B283" s="69"/>
      <c r="C283" s="69"/>
      <c r="D283" s="69"/>
      <c r="E283" s="88"/>
      <c r="F283" s="88"/>
      <c r="G283" s="88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</row>
    <row r="284" spans="1:78" ht="15" customHeight="1">
      <c r="A284" s="69"/>
      <c r="B284" s="69"/>
      <c r="C284" s="69"/>
      <c r="D284" s="69"/>
      <c r="E284" s="88"/>
      <c r="F284" s="88"/>
      <c r="G284" s="88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</row>
    <row r="285" spans="1:78" ht="15" customHeight="1">
      <c r="A285" s="69"/>
      <c r="B285" s="69"/>
      <c r="C285" s="69"/>
      <c r="D285" s="69"/>
      <c r="E285" s="88"/>
      <c r="F285" s="88"/>
      <c r="G285" s="88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</row>
    <row r="286" spans="1:78" ht="15" customHeight="1">
      <c r="A286" s="69"/>
      <c r="B286" s="69"/>
      <c r="C286" s="69"/>
      <c r="D286" s="69"/>
      <c r="E286" s="88"/>
      <c r="F286" s="88"/>
      <c r="G286" s="88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</row>
    <row r="287" spans="1:78" ht="15" customHeight="1">
      <c r="A287" s="69"/>
      <c r="B287" s="69"/>
      <c r="C287" s="69"/>
      <c r="D287" s="69"/>
      <c r="E287" s="88"/>
      <c r="F287" s="88"/>
      <c r="G287" s="88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</row>
    <row r="288" spans="1:78" ht="15" customHeight="1">
      <c r="A288" s="69"/>
      <c r="B288" s="69"/>
      <c r="C288" s="69"/>
      <c r="D288" s="69"/>
      <c r="E288" s="88"/>
      <c r="F288" s="88"/>
      <c r="G288" s="88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</row>
    <row r="289" spans="1:78" ht="15" customHeight="1">
      <c r="A289" s="69"/>
      <c r="B289" s="69"/>
      <c r="C289" s="69"/>
      <c r="D289" s="69"/>
      <c r="E289" s="88"/>
      <c r="F289" s="88"/>
      <c r="G289" s="88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</row>
    <row r="290" spans="1:78" ht="15" customHeight="1">
      <c r="A290" s="69"/>
      <c r="B290" s="69"/>
      <c r="C290" s="69"/>
      <c r="D290" s="69"/>
      <c r="E290" s="88"/>
      <c r="F290" s="88"/>
      <c r="G290" s="88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</row>
    <row r="291" spans="1:78" ht="15" customHeight="1">
      <c r="A291" s="69"/>
      <c r="B291" s="69"/>
      <c r="C291" s="69"/>
      <c r="D291" s="69"/>
      <c r="E291" s="88"/>
      <c r="F291" s="88"/>
      <c r="G291" s="88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</row>
    <row r="292" spans="1:78" ht="15" customHeight="1">
      <c r="A292" s="69"/>
      <c r="B292" s="69"/>
      <c r="C292" s="69"/>
      <c r="D292" s="69"/>
      <c r="E292" s="88"/>
      <c r="F292" s="88"/>
      <c r="G292" s="88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</row>
    <row r="293" spans="1:78" ht="15" customHeight="1">
      <c r="A293" s="69"/>
      <c r="B293" s="69"/>
      <c r="C293" s="69"/>
      <c r="D293" s="69"/>
      <c r="E293" s="88"/>
      <c r="F293" s="88"/>
      <c r="G293" s="88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</row>
    <row r="294" spans="1:78" ht="15" customHeight="1">
      <c r="A294" s="69"/>
      <c r="B294" s="69"/>
      <c r="C294" s="69"/>
      <c r="D294" s="69"/>
      <c r="E294" s="88"/>
      <c r="F294" s="88"/>
      <c r="G294" s="88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</row>
    <row r="295" spans="1:78" ht="15" customHeight="1">
      <c r="A295" s="69"/>
      <c r="B295" s="69"/>
      <c r="C295" s="69"/>
      <c r="D295" s="69"/>
      <c r="E295" s="88"/>
      <c r="F295" s="88"/>
      <c r="G295" s="88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</row>
    <row r="296" spans="1:78" ht="15" customHeight="1">
      <c r="A296" s="69"/>
      <c r="B296" s="69"/>
      <c r="C296" s="69"/>
      <c r="D296" s="69"/>
      <c r="E296" s="88"/>
      <c r="F296" s="88"/>
      <c r="G296" s="88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</row>
    <row r="297" spans="1:78" ht="15" customHeight="1">
      <c r="A297" s="69"/>
      <c r="B297" s="69"/>
      <c r="C297" s="69"/>
      <c r="D297" s="69"/>
      <c r="E297" s="88"/>
      <c r="F297" s="88"/>
      <c r="G297" s="88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</row>
    <row r="298" spans="1:78" ht="15" customHeight="1">
      <c r="A298" s="69"/>
      <c r="B298" s="69"/>
      <c r="C298" s="69"/>
      <c r="D298" s="69"/>
      <c r="E298" s="88"/>
      <c r="F298" s="88"/>
      <c r="G298" s="88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</row>
    <row r="299" spans="1:78" ht="15" customHeight="1">
      <c r="A299" s="69"/>
      <c r="B299" s="69"/>
      <c r="C299" s="69"/>
      <c r="D299" s="69"/>
      <c r="E299" s="88"/>
      <c r="F299" s="88"/>
      <c r="G299" s="88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</row>
    <row r="300" spans="1:78" ht="15" customHeight="1">
      <c r="A300" s="69"/>
      <c r="B300" s="69"/>
      <c r="C300" s="69"/>
      <c r="D300" s="69"/>
      <c r="E300" s="88"/>
      <c r="F300" s="88"/>
      <c r="G300" s="88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</row>
    <row r="301" spans="1:78" ht="15" customHeight="1">
      <c r="A301" s="69"/>
      <c r="B301" s="69"/>
      <c r="C301" s="69"/>
      <c r="D301" s="69"/>
      <c r="E301" s="88"/>
      <c r="F301" s="88"/>
      <c r="G301" s="88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</row>
    <row r="302" spans="1:78" ht="15" customHeight="1">
      <c r="A302" s="69"/>
      <c r="B302" s="69"/>
      <c r="C302" s="69"/>
      <c r="D302" s="69"/>
      <c r="E302" s="88"/>
      <c r="F302" s="88"/>
      <c r="G302" s="88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</row>
    <row r="303" spans="1:78" ht="15" customHeight="1">
      <c r="A303" s="69"/>
      <c r="B303" s="69"/>
      <c r="C303" s="69"/>
      <c r="D303" s="69"/>
      <c r="E303" s="88"/>
      <c r="F303" s="88"/>
      <c r="G303" s="88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</row>
    <row r="304" spans="1:78" ht="15" customHeight="1">
      <c r="A304" s="69"/>
      <c r="B304" s="69"/>
      <c r="C304" s="69"/>
      <c r="D304" s="69"/>
      <c r="E304" s="88"/>
      <c r="F304" s="88"/>
      <c r="G304" s="88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</row>
    <row r="305" spans="1:78" ht="15" customHeight="1">
      <c r="A305" s="69"/>
      <c r="B305" s="69"/>
      <c r="C305" s="69"/>
      <c r="D305" s="69"/>
      <c r="E305" s="88"/>
      <c r="F305" s="88"/>
      <c r="G305" s="88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</row>
    <row r="306" spans="1:78" ht="15" customHeight="1">
      <c r="A306" s="69"/>
      <c r="B306" s="69"/>
      <c r="C306" s="69"/>
      <c r="D306" s="69"/>
      <c r="E306" s="88"/>
      <c r="F306" s="88"/>
      <c r="G306" s="88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</row>
    <row r="307" spans="1:78" ht="15" customHeight="1">
      <c r="A307" s="69"/>
      <c r="B307" s="69"/>
      <c r="C307" s="69"/>
      <c r="D307" s="69"/>
      <c r="E307" s="88"/>
      <c r="F307" s="88"/>
      <c r="G307" s="88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</row>
    <row r="308" spans="1:78" ht="15" customHeight="1">
      <c r="A308" s="69"/>
      <c r="B308" s="69"/>
      <c r="C308" s="69"/>
      <c r="D308" s="69"/>
      <c r="E308" s="88"/>
      <c r="F308" s="88"/>
      <c r="G308" s="88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</row>
    <row r="309" spans="1:78" ht="15" customHeight="1">
      <c r="A309" s="69"/>
      <c r="B309" s="69"/>
      <c r="C309" s="69"/>
      <c r="D309" s="69"/>
      <c r="E309" s="88"/>
      <c r="F309" s="88"/>
      <c r="G309" s="88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</row>
    <row r="310" spans="1:78" ht="15" customHeight="1">
      <c r="A310" s="69"/>
      <c r="B310" s="69"/>
      <c r="C310" s="69"/>
      <c r="D310" s="69"/>
      <c r="E310" s="88"/>
      <c r="F310" s="88"/>
      <c r="G310" s="88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</row>
    <row r="311" spans="1:78" ht="15" customHeight="1">
      <c r="A311" s="69"/>
      <c r="B311" s="69"/>
      <c r="C311" s="69"/>
      <c r="D311" s="69"/>
      <c r="E311" s="88"/>
      <c r="F311" s="88"/>
      <c r="G311" s="88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</row>
    <row r="312" spans="1:78" ht="15" customHeight="1">
      <c r="A312" s="69"/>
      <c r="B312" s="69"/>
      <c r="C312" s="69"/>
      <c r="D312" s="69"/>
      <c r="E312" s="88"/>
      <c r="F312" s="88"/>
      <c r="G312" s="88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</row>
    <row r="313" spans="1:78" ht="15" customHeight="1">
      <c r="A313" s="69"/>
      <c r="B313" s="69"/>
      <c r="C313" s="69"/>
      <c r="D313" s="69"/>
      <c r="E313" s="88"/>
      <c r="F313" s="88"/>
      <c r="G313" s="88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</row>
    <row r="314" spans="1:78" ht="15" customHeight="1">
      <c r="A314" s="69"/>
      <c r="B314" s="69"/>
      <c r="C314" s="69"/>
      <c r="D314" s="69"/>
      <c r="E314" s="88"/>
      <c r="F314" s="88"/>
      <c r="G314" s="88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</row>
    <row r="315" spans="1:78" ht="15" customHeight="1">
      <c r="A315" s="69"/>
      <c r="B315" s="69"/>
      <c r="C315" s="69"/>
      <c r="D315" s="69"/>
      <c r="E315" s="88"/>
      <c r="F315" s="88"/>
      <c r="G315" s="88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</row>
    <row r="316" spans="1:78" ht="15" customHeight="1">
      <c r="A316" s="69"/>
      <c r="B316" s="69"/>
      <c r="C316" s="69"/>
      <c r="D316" s="69"/>
      <c r="E316" s="88"/>
      <c r="F316" s="88"/>
      <c r="G316" s="88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</row>
    <row r="317" spans="1:78" ht="15" customHeight="1">
      <c r="A317" s="69"/>
      <c r="B317" s="69"/>
      <c r="C317" s="69"/>
      <c r="D317" s="69"/>
      <c r="E317" s="88"/>
      <c r="F317" s="88"/>
      <c r="G317" s="88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</row>
    <row r="318" spans="1:78" ht="15" customHeight="1">
      <c r="A318" s="69"/>
      <c r="B318" s="69"/>
      <c r="C318" s="69"/>
      <c r="D318" s="69"/>
      <c r="E318" s="88"/>
      <c r="F318" s="88"/>
      <c r="G318" s="88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</row>
    <row r="319" spans="1:78" ht="15" customHeight="1">
      <c r="A319" s="69"/>
      <c r="B319" s="69"/>
      <c r="C319" s="69"/>
      <c r="D319" s="69"/>
      <c r="E319" s="88"/>
      <c r="F319" s="88"/>
      <c r="G319" s="88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</row>
    <row r="320" spans="1:78" ht="15" customHeight="1">
      <c r="A320" s="69"/>
      <c r="B320" s="69"/>
      <c r="C320" s="69"/>
      <c r="D320" s="69"/>
      <c r="E320" s="88"/>
      <c r="F320" s="88"/>
      <c r="G320" s="88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</row>
    <row r="321" spans="1:78" ht="15" customHeight="1">
      <c r="A321" s="69"/>
      <c r="B321" s="69"/>
      <c r="C321" s="69"/>
      <c r="D321" s="69"/>
      <c r="E321" s="88"/>
      <c r="F321" s="88"/>
      <c r="G321" s="88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</row>
    <row r="322" spans="1:78" ht="15" customHeight="1">
      <c r="A322" s="69"/>
      <c r="B322" s="69"/>
      <c r="C322" s="69"/>
      <c r="D322" s="69"/>
      <c r="E322" s="88"/>
      <c r="F322" s="88"/>
      <c r="G322" s="88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</row>
    <row r="323" spans="1:78" ht="15" customHeight="1">
      <c r="A323" s="69"/>
      <c r="B323" s="69"/>
      <c r="C323" s="69"/>
      <c r="D323" s="69"/>
      <c r="E323" s="88"/>
      <c r="F323" s="88"/>
      <c r="G323" s="88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</row>
    <row r="324" spans="1:78" ht="15" customHeight="1">
      <c r="A324" s="69"/>
      <c r="B324" s="69"/>
      <c r="C324" s="69"/>
      <c r="D324" s="69"/>
      <c r="E324" s="88"/>
      <c r="F324" s="88"/>
      <c r="G324" s="88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</row>
    <row r="325" spans="1:78" ht="15" customHeight="1">
      <c r="A325" s="69"/>
      <c r="B325" s="69"/>
      <c r="C325" s="69"/>
      <c r="D325" s="69"/>
      <c r="E325" s="88"/>
      <c r="F325" s="88"/>
      <c r="G325" s="88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</row>
    <row r="326" spans="1:78" ht="15" customHeight="1">
      <c r="A326" s="69"/>
      <c r="B326" s="69"/>
      <c r="C326" s="69"/>
      <c r="D326" s="69"/>
      <c r="E326" s="88"/>
      <c r="F326" s="88"/>
      <c r="G326" s="88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</row>
    <row r="327" spans="1:78" ht="15" customHeight="1">
      <c r="A327" s="69"/>
      <c r="B327" s="69"/>
      <c r="C327" s="69"/>
      <c r="D327" s="69"/>
      <c r="E327" s="88"/>
      <c r="F327" s="88"/>
      <c r="G327" s="88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</row>
    <row r="328" spans="1:78" ht="15" customHeight="1">
      <c r="A328" s="69"/>
      <c r="B328" s="69"/>
      <c r="C328" s="69"/>
      <c r="D328" s="69"/>
      <c r="E328" s="88"/>
      <c r="F328" s="88"/>
      <c r="G328" s="88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</row>
    <row r="329" spans="1:78" ht="15" customHeight="1">
      <c r="A329" s="69"/>
      <c r="B329" s="69"/>
      <c r="C329" s="69"/>
      <c r="D329" s="69"/>
      <c r="E329" s="88"/>
      <c r="F329" s="88"/>
      <c r="G329" s="88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</row>
    <row r="330" spans="1:78" ht="15" customHeight="1">
      <c r="A330" s="69"/>
      <c r="B330" s="69"/>
      <c r="C330" s="69"/>
      <c r="D330" s="69"/>
      <c r="E330" s="88"/>
      <c r="F330" s="88"/>
      <c r="G330" s="88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</row>
    <row r="331" spans="1:78" ht="15" customHeight="1">
      <c r="A331" s="69"/>
      <c r="B331" s="69"/>
      <c r="C331" s="69"/>
      <c r="D331" s="69"/>
      <c r="E331" s="88"/>
      <c r="F331" s="88"/>
      <c r="G331" s="88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</row>
    <row r="332" spans="1:78" ht="15" customHeight="1">
      <c r="A332" s="69"/>
      <c r="B332" s="69"/>
      <c r="C332" s="69"/>
      <c r="D332" s="69"/>
      <c r="E332" s="88"/>
      <c r="F332" s="88"/>
      <c r="G332" s="88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</row>
    <row r="333" spans="1:78" ht="15" customHeight="1">
      <c r="A333" s="69"/>
      <c r="B333" s="69"/>
      <c r="C333" s="69"/>
      <c r="D333" s="69"/>
      <c r="E333" s="88"/>
      <c r="F333" s="88"/>
      <c r="G333" s="88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</row>
    <row r="334" spans="1:78" ht="15" customHeight="1">
      <c r="A334" s="69"/>
      <c r="B334" s="69"/>
      <c r="C334" s="69"/>
      <c r="D334" s="69"/>
      <c r="E334" s="88"/>
      <c r="F334" s="88"/>
      <c r="G334" s="88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</row>
    <row r="335" spans="1:78" ht="15" customHeight="1">
      <c r="A335" s="69"/>
      <c r="B335" s="69"/>
      <c r="C335" s="69"/>
      <c r="D335" s="69"/>
      <c r="E335" s="88"/>
      <c r="F335" s="88"/>
      <c r="G335" s="88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</row>
    <row r="336" spans="1:78" ht="15" customHeight="1">
      <c r="A336" s="69"/>
      <c r="B336" s="69"/>
      <c r="C336" s="69"/>
      <c r="D336" s="69"/>
      <c r="E336" s="88"/>
      <c r="F336" s="88"/>
      <c r="G336" s="88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</row>
    <row r="337" spans="1:78" ht="15" customHeight="1">
      <c r="A337" s="69"/>
      <c r="B337" s="69"/>
      <c r="C337" s="69"/>
      <c r="D337" s="69"/>
      <c r="E337" s="88"/>
      <c r="F337" s="88"/>
      <c r="G337" s="88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</row>
    <row r="338" spans="1:78" ht="15" customHeight="1">
      <c r="A338" s="69"/>
      <c r="B338" s="69"/>
      <c r="C338" s="69"/>
      <c r="D338" s="69"/>
      <c r="E338" s="88"/>
      <c r="F338" s="88"/>
      <c r="G338" s="88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</row>
    <row r="339" spans="1:78" ht="15" customHeight="1">
      <c r="A339" s="69"/>
      <c r="B339" s="69"/>
      <c r="C339" s="69"/>
      <c r="D339" s="69"/>
      <c r="E339" s="88"/>
      <c r="F339" s="88"/>
      <c r="G339" s="88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</row>
    <row r="340" spans="1:78" ht="15" customHeight="1">
      <c r="A340" s="69"/>
      <c r="B340" s="69"/>
      <c r="C340" s="69"/>
      <c r="D340" s="69"/>
      <c r="E340" s="88"/>
      <c r="F340" s="88"/>
      <c r="G340" s="88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</row>
    <row r="341" spans="1:78" ht="15" customHeight="1">
      <c r="A341" s="69"/>
      <c r="B341" s="69"/>
      <c r="C341" s="69"/>
      <c r="D341" s="69"/>
      <c r="E341" s="88"/>
      <c r="F341" s="88"/>
      <c r="G341" s="88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</row>
    <row r="342" spans="1:78" ht="15" customHeight="1">
      <c r="A342" s="69"/>
      <c r="B342" s="69"/>
      <c r="C342" s="69"/>
      <c r="D342" s="69"/>
      <c r="E342" s="88"/>
      <c r="F342" s="88"/>
      <c r="G342" s="88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</row>
    <row r="343" spans="1:78" ht="15" customHeight="1">
      <c r="A343" s="69"/>
      <c r="B343" s="69"/>
      <c r="C343" s="69"/>
      <c r="D343" s="69"/>
      <c r="E343" s="88"/>
      <c r="F343" s="88"/>
      <c r="G343" s="88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</row>
    <row r="344" spans="1:78" ht="15" customHeight="1">
      <c r="A344" s="69"/>
      <c r="B344" s="69"/>
      <c r="C344" s="69"/>
      <c r="D344" s="69"/>
      <c r="E344" s="88"/>
      <c r="F344" s="88"/>
      <c r="G344" s="88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</row>
    <row r="345" spans="1:78" ht="15" customHeight="1">
      <c r="A345" s="69"/>
      <c r="B345" s="69"/>
      <c r="C345" s="69"/>
      <c r="D345" s="69"/>
      <c r="E345" s="88"/>
      <c r="F345" s="88"/>
      <c r="G345" s="88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</row>
    <row r="346" spans="1:78" ht="15" customHeight="1">
      <c r="A346" s="69"/>
      <c r="B346" s="69"/>
      <c r="C346" s="69"/>
      <c r="D346" s="69"/>
      <c r="E346" s="88"/>
      <c r="F346" s="88"/>
      <c r="G346" s="88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</row>
    <row r="347" spans="1:78" ht="15" customHeight="1">
      <c r="A347" s="69"/>
      <c r="B347" s="69"/>
      <c r="C347" s="69"/>
      <c r="D347" s="69"/>
      <c r="E347" s="88"/>
      <c r="F347" s="88"/>
      <c r="G347" s="88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</row>
    <row r="348" spans="1:78" ht="15" customHeight="1">
      <c r="A348" s="69"/>
      <c r="B348" s="69"/>
      <c r="C348" s="69"/>
      <c r="D348" s="69"/>
      <c r="E348" s="88"/>
      <c r="F348" s="88"/>
      <c r="G348" s="88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</row>
    <row r="349" spans="1:78" ht="15" customHeight="1">
      <c r="A349" s="69"/>
      <c r="B349" s="69"/>
      <c r="C349" s="69"/>
      <c r="D349" s="69"/>
      <c r="E349" s="88"/>
      <c r="F349" s="88"/>
      <c r="G349" s="88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</row>
    <row r="350" spans="1:78" ht="15" customHeight="1">
      <c r="A350" s="69"/>
      <c r="B350" s="69"/>
      <c r="C350" s="69"/>
      <c r="D350" s="69"/>
      <c r="E350" s="88"/>
      <c r="F350" s="88"/>
      <c r="G350" s="88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</row>
    <row r="351" spans="1:78" ht="15" customHeight="1">
      <c r="A351" s="69"/>
      <c r="B351" s="69"/>
      <c r="C351" s="69"/>
      <c r="D351" s="69"/>
      <c r="E351" s="88"/>
      <c r="F351" s="88"/>
      <c r="G351" s="88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</row>
    <row r="352" spans="1:78" ht="15" customHeight="1">
      <c r="A352" s="69"/>
      <c r="B352" s="69"/>
      <c r="C352" s="69"/>
      <c r="D352" s="69"/>
      <c r="E352" s="88"/>
      <c r="F352" s="88"/>
      <c r="G352" s="88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</row>
    <row r="353" spans="1:78" ht="15" customHeight="1">
      <c r="A353" s="69"/>
      <c r="B353" s="69"/>
      <c r="C353" s="69"/>
      <c r="D353" s="69"/>
      <c r="E353" s="88"/>
      <c r="F353" s="88"/>
      <c r="G353" s="88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</row>
    <row r="354" spans="1:78" ht="15" customHeight="1">
      <c r="A354" s="69"/>
      <c r="B354" s="69"/>
      <c r="C354" s="69"/>
      <c r="D354" s="69"/>
      <c r="E354" s="88"/>
      <c r="F354" s="88"/>
      <c r="G354" s="88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</row>
    <row r="355" spans="1:78" ht="15" customHeight="1">
      <c r="A355" s="69"/>
      <c r="B355" s="69"/>
      <c r="C355" s="69"/>
      <c r="D355" s="69"/>
      <c r="E355" s="88"/>
      <c r="F355" s="88"/>
      <c r="G355" s="88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</row>
    <row r="356" spans="1:78" ht="15" customHeight="1">
      <c r="A356" s="69"/>
      <c r="B356" s="69"/>
      <c r="C356" s="69"/>
      <c r="D356" s="69"/>
      <c r="E356" s="88"/>
      <c r="F356" s="88"/>
      <c r="G356" s="88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</row>
    <row r="357" spans="1:78" ht="15" customHeight="1">
      <c r="A357" s="69"/>
      <c r="B357" s="69"/>
      <c r="C357" s="69"/>
      <c r="D357" s="69"/>
      <c r="E357" s="88"/>
      <c r="F357" s="88"/>
      <c r="G357" s="88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</row>
    <row r="358" spans="1:78" ht="15" customHeight="1">
      <c r="A358" s="69"/>
      <c r="B358" s="69"/>
      <c r="C358" s="69"/>
      <c r="D358" s="69"/>
      <c r="E358" s="88"/>
      <c r="F358" s="88"/>
      <c r="G358" s="88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</row>
    <row r="359" spans="1:78" ht="15" customHeight="1">
      <c r="A359" s="69"/>
      <c r="B359" s="69"/>
      <c r="C359" s="69"/>
      <c r="D359" s="69"/>
      <c r="E359" s="88"/>
      <c r="F359" s="88"/>
      <c r="G359" s="88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</row>
    <row r="360" spans="1:78" ht="15" customHeight="1">
      <c r="A360" s="69"/>
      <c r="B360" s="69"/>
      <c r="C360" s="69"/>
      <c r="D360" s="69"/>
      <c r="E360" s="88"/>
      <c r="F360" s="88"/>
      <c r="G360" s="88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</row>
    <row r="361" spans="1:78" ht="15" customHeight="1">
      <c r="A361" s="69"/>
      <c r="B361" s="69"/>
      <c r="C361" s="69"/>
      <c r="D361" s="69"/>
      <c r="E361" s="88"/>
      <c r="F361" s="88"/>
      <c r="G361" s="88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</row>
    <row r="362" spans="1:78" ht="15" customHeight="1">
      <c r="A362" s="69"/>
      <c r="B362" s="69"/>
      <c r="C362" s="69"/>
      <c r="D362" s="69"/>
      <c r="E362" s="88"/>
      <c r="F362" s="88"/>
      <c r="G362" s="88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</row>
    <row r="363" spans="1:78" ht="15" customHeight="1">
      <c r="A363" s="69"/>
      <c r="B363" s="69"/>
      <c r="C363" s="69"/>
      <c r="D363" s="69"/>
      <c r="E363" s="88"/>
      <c r="F363" s="88"/>
      <c r="G363" s="88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</row>
    <row r="364" spans="1:78" ht="15" customHeight="1">
      <c r="A364" s="69"/>
      <c r="B364" s="69"/>
      <c r="C364" s="69"/>
      <c r="D364" s="69"/>
      <c r="E364" s="88"/>
      <c r="F364" s="88"/>
      <c r="G364" s="88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</row>
    <row r="365" spans="1:78" ht="15" customHeight="1">
      <c r="A365" s="69"/>
      <c r="B365" s="69"/>
      <c r="C365" s="69"/>
      <c r="D365" s="69"/>
      <c r="E365" s="88"/>
      <c r="F365" s="88"/>
      <c r="G365" s="88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</row>
    <row r="366" spans="1:78" ht="15" customHeight="1">
      <c r="A366" s="69"/>
      <c r="B366" s="69"/>
      <c r="C366" s="69"/>
      <c r="D366" s="69"/>
      <c r="E366" s="88"/>
      <c r="F366" s="88"/>
      <c r="G366" s="88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</row>
    <row r="367" spans="1:78" ht="15" customHeight="1">
      <c r="A367" s="69"/>
      <c r="B367" s="69"/>
      <c r="C367" s="69"/>
      <c r="D367" s="69"/>
      <c r="E367" s="88"/>
      <c r="F367" s="88"/>
      <c r="G367" s="88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</row>
    <row r="368" spans="1:78" ht="15" customHeight="1">
      <c r="A368" s="69"/>
      <c r="B368" s="69"/>
      <c r="C368" s="69"/>
      <c r="D368" s="69"/>
      <c r="E368" s="88"/>
      <c r="F368" s="88"/>
      <c r="G368" s="88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</row>
    <row r="369" spans="1:78" ht="15" customHeight="1">
      <c r="A369" s="69"/>
      <c r="B369" s="69"/>
      <c r="C369" s="69"/>
      <c r="D369" s="69"/>
      <c r="E369" s="88"/>
      <c r="F369" s="88"/>
      <c r="G369" s="88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</row>
    <row r="370" spans="1:78" ht="15" customHeight="1">
      <c r="A370" s="69"/>
      <c r="B370" s="69"/>
      <c r="C370" s="69"/>
      <c r="D370" s="69"/>
      <c r="E370" s="88"/>
      <c r="F370" s="88"/>
      <c r="G370" s="88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</row>
    <row r="371" spans="1:78" ht="15" customHeight="1">
      <c r="A371" s="69"/>
      <c r="B371" s="69"/>
      <c r="C371" s="69"/>
      <c r="D371" s="69"/>
      <c r="E371" s="88"/>
      <c r="F371" s="88"/>
      <c r="G371" s="88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</row>
    <row r="372" spans="1:78" ht="15" customHeight="1">
      <c r="A372" s="69"/>
      <c r="B372" s="69"/>
      <c r="C372" s="69"/>
      <c r="D372" s="69"/>
      <c r="E372" s="88"/>
      <c r="F372" s="88"/>
      <c r="G372" s="88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</row>
    <row r="373" spans="1:78" ht="15" customHeight="1">
      <c r="A373" s="69"/>
      <c r="B373" s="69"/>
      <c r="C373" s="69"/>
      <c r="D373" s="69"/>
      <c r="E373" s="88"/>
      <c r="F373" s="88"/>
      <c r="G373" s="88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</row>
    <row r="374" spans="1:78" ht="15" customHeight="1">
      <c r="A374" s="69"/>
      <c r="B374" s="69"/>
      <c r="C374" s="69"/>
      <c r="D374" s="69"/>
      <c r="E374" s="88"/>
      <c r="F374" s="88"/>
      <c r="G374" s="88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</row>
    <row r="375" spans="1:78" ht="15" customHeight="1">
      <c r="A375" s="69"/>
      <c r="B375" s="69"/>
      <c r="C375" s="69"/>
      <c r="D375" s="69"/>
      <c r="E375" s="88"/>
      <c r="F375" s="88"/>
      <c r="G375" s="88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</row>
    <row r="376" spans="1:78" ht="15" customHeight="1">
      <c r="A376" s="69"/>
      <c r="B376" s="69"/>
      <c r="C376" s="69"/>
      <c r="D376" s="69"/>
      <c r="E376" s="88"/>
      <c r="F376" s="88"/>
      <c r="G376" s="88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</row>
    <row r="377" spans="1:78" ht="15" customHeight="1">
      <c r="A377" s="69"/>
      <c r="B377" s="69"/>
      <c r="C377" s="69"/>
      <c r="D377" s="69"/>
      <c r="E377" s="88"/>
      <c r="F377" s="88"/>
      <c r="G377" s="88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</row>
    <row r="378" spans="1:78" ht="15" customHeight="1">
      <c r="A378" s="69"/>
      <c r="B378" s="69"/>
      <c r="C378" s="69"/>
      <c r="D378" s="69"/>
      <c r="E378" s="88"/>
      <c r="F378" s="88"/>
      <c r="G378" s="88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</row>
    <row r="379" spans="1:78" ht="15" customHeight="1">
      <c r="A379" s="69"/>
      <c r="B379" s="69"/>
      <c r="C379" s="69"/>
      <c r="D379" s="69"/>
      <c r="E379" s="88"/>
      <c r="F379" s="88"/>
      <c r="G379" s="88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</row>
    <row r="380" spans="1:78" ht="15" customHeight="1">
      <c r="A380" s="69"/>
      <c r="B380" s="69"/>
      <c r="C380" s="69"/>
      <c r="D380" s="69"/>
      <c r="E380" s="88"/>
      <c r="F380" s="88"/>
      <c r="G380" s="88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</row>
    <row r="381" spans="1:78" ht="15" customHeight="1">
      <c r="A381" s="69"/>
      <c r="B381" s="69"/>
      <c r="C381" s="69"/>
      <c r="D381" s="69"/>
      <c r="E381" s="88"/>
      <c r="F381" s="88"/>
      <c r="G381" s="88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</row>
    <row r="382" spans="1:78" ht="15" customHeight="1">
      <c r="A382" s="69"/>
      <c r="B382" s="69"/>
      <c r="C382" s="69"/>
      <c r="D382" s="69"/>
      <c r="E382" s="88"/>
      <c r="F382" s="88"/>
      <c r="G382" s="88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</row>
    <row r="383" spans="1:78" ht="15" customHeight="1">
      <c r="A383" s="69"/>
      <c r="B383" s="69"/>
      <c r="C383" s="69"/>
      <c r="D383" s="69"/>
      <c r="E383" s="88"/>
      <c r="F383" s="88"/>
      <c r="G383" s="88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</row>
    <row r="384" spans="1:78" ht="15" customHeight="1">
      <c r="A384" s="69"/>
      <c r="B384" s="69"/>
      <c r="C384" s="69"/>
      <c r="D384" s="69"/>
      <c r="E384" s="88"/>
      <c r="F384" s="88"/>
      <c r="G384" s="88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</row>
    <row r="385" spans="1:78" ht="15" customHeight="1">
      <c r="A385" s="69"/>
      <c r="B385" s="69"/>
      <c r="C385" s="69"/>
      <c r="D385" s="69"/>
      <c r="E385" s="88"/>
      <c r="F385" s="88"/>
      <c r="G385" s="88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</row>
    <row r="386" spans="1:78" ht="15" customHeight="1">
      <c r="A386" s="69"/>
      <c r="B386" s="69"/>
      <c r="C386" s="69"/>
      <c r="D386" s="69"/>
      <c r="E386" s="88"/>
      <c r="F386" s="88"/>
      <c r="G386" s="88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</row>
    <row r="387" spans="1:78" ht="15" customHeight="1">
      <c r="A387" s="69"/>
      <c r="B387" s="69"/>
      <c r="C387" s="69"/>
      <c r="D387" s="69"/>
      <c r="E387" s="88"/>
      <c r="F387" s="88"/>
      <c r="G387" s="88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</row>
    <row r="388" spans="1:78" ht="15" customHeight="1">
      <c r="A388" s="69"/>
      <c r="B388" s="69"/>
      <c r="C388" s="69"/>
      <c r="D388" s="69"/>
      <c r="E388" s="88"/>
      <c r="F388" s="88"/>
      <c r="G388" s="88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</row>
    <row r="389" spans="1:78" ht="15" customHeight="1">
      <c r="A389" s="69"/>
      <c r="B389" s="69"/>
      <c r="C389" s="69"/>
      <c r="D389" s="69"/>
      <c r="E389" s="88"/>
      <c r="F389" s="88"/>
      <c r="G389" s="88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</row>
    <row r="390" spans="1:78" ht="15" customHeight="1">
      <c r="A390" s="69"/>
      <c r="B390" s="69"/>
      <c r="C390" s="69"/>
      <c r="D390" s="69"/>
      <c r="E390" s="88"/>
      <c r="F390" s="88"/>
      <c r="G390" s="88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</row>
    <row r="391" spans="1:78" ht="15" customHeight="1">
      <c r="A391" s="69"/>
      <c r="B391" s="69"/>
      <c r="C391" s="69"/>
      <c r="D391" s="69"/>
      <c r="E391" s="88"/>
      <c r="F391" s="88"/>
      <c r="G391" s="88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</row>
    <row r="392" spans="1:78" ht="15" customHeight="1">
      <c r="A392" s="69"/>
      <c r="B392" s="69"/>
      <c r="C392" s="69"/>
      <c r="D392" s="69"/>
      <c r="E392" s="88"/>
      <c r="F392" s="88"/>
      <c r="G392" s="88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</row>
    <row r="393" spans="1:78" ht="15" customHeight="1">
      <c r="A393" s="69"/>
      <c r="B393" s="69"/>
      <c r="C393" s="69"/>
      <c r="D393" s="69"/>
      <c r="E393" s="88"/>
      <c r="F393" s="88"/>
      <c r="G393" s="88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</row>
    <row r="394" spans="1:78" ht="15" customHeight="1">
      <c r="A394" s="69"/>
      <c r="B394" s="69"/>
      <c r="C394" s="69"/>
      <c r="D394" s="69"/>
      <c r="E394" s="88"/>
      <c r="F394" s="88"/>
      <c r="G394" s="88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</row>
    <row r="395" spans="1:78" ht="15" customHeight="1">
      <c r="A395" s="69"/>
      <c r="B395" s="69"/>
      <c r="C395" s="69"/>
      <c r="D395" s="69"/>
      <c r="E395" s="88"/>
      <c r="F395" s="88"/>
      <c r="G395" s="88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</row>
    <row r="396" spans="1:78" ht="15" customHeight="1">
      <c r="A396" s="69"/>
      <c r="B396" s="69"/>
      <c r="C396" s="69"/>
      <c r="D396" s="69"/>
      <c r="E396" s="88"/>
      <c r="F396" s="88"/>
      <c r="G396" s="88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</row>
    <row r="397" spans="1:78" ht="15" customHeight="1">
      <c r="A397" s="69"/>
      <c r="B397" s="69"/>
      <c r="C397" s="69"/>
      <c r="D397" s="69"/>
      <c r="E397" s="88"/>
      <c r="F397" s="88"/>
      <c r="G397" s="88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</row>
    <row r="398" spans="1:78" ht="15" customHeight="1">
      <c r="A398" s="69"/>
      <c r="B398" s="69"/>
      <c r="C398" s="69"/>
      <c r="D398" s="69"/>
      <c r="E398" s="88"/>
      <c r="F398" s="88"/>
      <c r="G398" s="88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</row>
    <row r="399" spans="1:78" ht="15" customHeight="1">
      <c r="A399" s="69"/>
      <c r="B399" s="69"/>
      <c r="C399" s="69"/>
      <c r="D399" s="69"/>
      <c r="E399" s="88"/>
      <c r="F399" s="88"/>
      <c r="G399" s="88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</row>
    <row r="400" spans="1:78" ht="15" customHeight="1">
      <c r="A400" s="69"/>
      <c r="B400" s="69"/>
      <c r="C400" s="69"/>
      <c r="D400" s="69"/>
      <c r="E400" s="88"/>
      <c r="F400" s="88"/>
      <c r="G400" s="88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</row>
    <row r="401" spans="1:78" ht="15" customHeight="1">
      <c r="A401" s="69"/>
      <c r="B401" s="69"/>
      <c r="C401" s="69"/>
      <c r="D401" s="69"/>
      <c r="E401" s="88"/>
      <c r="F401" s="88"/>
      <c r="G401" s="88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</row>
    <row r="402" spans="1:78" ht="15" customHeight="1">
      <c r="A402" s="69"/>
      <c r="B402" s="69"/>
      <c r="C402" s="69"/>
      <c r="D402" s="69"/>
      <c r="E402" s="88"/>
      <c r="F402" s="88"/>
      <c r="G402" s="88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</row>
    <row r="403" spans="1:78" ht="15" customHeight="1">
      <c r="A403" s="69"/>
      <c r="B403" s="69"/>
      <c r="C403" s="69"/>
      <c r="D403" s="69"/>
      <c r="E403" s="88"/>
      <c r="F403" s="88"/>
      <c r="G403" s="88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</row>
    <row r="404" spans="1:78" ht="15" customHeight="1">
      <c r="A404" s="69"/>
      <c r="B404" s="69"/>
      <c r="C404" s="69"/>
      <c r="D404" s="69"/>
      <c r="E404" s="88"/>
      <c r="F404" s="88"/>
      <c r="G404" s="88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</row>
    <row r="405" spans="1:78" ht="15" customHeight="1">
      <c r="A405" s="69"/>
      <c r="B405" s="69"/>
      <c r="C405" s="69"/>
      <c r="D405" s="69"/>
      <c r="E405" s="88"/>
      <c r="F405" s="88"/>
      <c r="G405" s="88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</row>
    <row r="406" spans="1:78" ht="15" customHeight="1">
      <c r="A406" s="69"/>
      <c r="B406" s="69"/>
      <c r="C406" s="69"/>
      <c r="D406" s="69"/>
      <c r="E406" s="88"/>
      <c r="F406" s="88"/>
      <c r="G406" s="88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</row>
    <row r="407" spans="1:78" ht="15" customHeight="1">
      <c r="A407" s="69"/>
      <c r="B407" s="69"/>
      <c r="C407" s="69"/>
      <c r="D407" s="69"/>
      <c r="E407" s="88"/>
      <c r="F407" s="88"/>
      <c r="G407" s="88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</row>
    <row r="408" spans="1:78" ht="15" customHeight="1">
      <c r="A408" s="69"/>
      <c r="B408" s="69"/>
      <c r="C408" s="69"/>
      <c r="D408" s="69"/>
      <c r="E408" s="88"/>
      <c r="F408" s="88"/>
      <c r="G408" s="88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</row>
    <row r="409" spans="1:78" ht="15" customHeight="1">
      <c r="A409" s="69"/>
      <c r="B409" s="69"/>
      <c r="C409" s="69"/>
      <c r="D409" s="69"/>
      <c r="E409" s="88"/>
      <c r="F409" s="88"/>
      <c r="G409" s="88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</row>
    <row r="410" spans="1:78" ht="15" customHeight="1">
      <c r="A410" s="69"/>
      <c r="B410" s="69"/>
      <c r="C410" s="69"/>
      <c r="D410" s="69"/>
      <c r="E410" s="88"/>
      <c r="F410" s="88"/>
      <c r="G410" s="88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</row>
    <row r="411" spans="1:78" ht="15" customHeight="1">
      <c r="A411" s="69"/>
      <c r="B411" s="69"/>
      <c r="C411" s="69"/>
      <c r="D411" s="69"/>
      <c r="E411" s="88"/>
      <c r="F411" s="88"/>
      <c r="G411" s="88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</row>
    <row r="412" spans="1:78" ht="15" customHeight="1">
      <c r="A412" s="69"/>
      <c r="B412" s="69"/>
      <c r="C412" s="69"/>
      <c r="D412" s="69"/>
      <c r="E412" s="88"/>
      <c r="F412" s="88"/>
      <c r="G412" s="88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</row>
    <row r="413" spans="1:78" ht="15" customHeight="1">
      <c r="A413" s="69"/>
      <c r="B413" s="69"/>
      <c r="C413" s="69"/>
      <c r="D413" s="69"/>
      <c r="E413" s="88"/>
      <c r="F413" s="88"/>
      <c r="G413" s="88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</row>
    <row r="414" spans="1:78" ht="15" customHeight="1">
      <c r="A414" s="69"/>
      <c r="B414" s="69"/>
      <c r="C414" s="69"/>
      <c r="D414" s="69"/>
      <c r="E414" s="88"/>
      <c r="F414" s="88"/>
      <c r="G414" s="88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</row>
    <row r="415" spans="1:78" ht="15" customHeight="1">
      <c r="A415" s="69"/>
      <c r="B415" s="69"/>
      <c r="C415" s="69"/>
      <c r="D415" s="69"/>
      <c r="E415" s="88"/>
      <c r="F415" s="88"/>
      <c r="G415" s="88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</row>
    <row r="416" spans="1:78" ht="15" customHeight="1">
      <c r="A416" s="69"/>
      <c r="B416" s="69"/>
      <c r="C416" s="69"/>
      <c r="D416" s="69"/>
      <c r="E416" s="88"/>
      <c r="F416" s="88"/>
      <c r="G416" s="88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</row>
    <row r="417" spans="1:78" ht="15" customHeight="1">
      <c r="A417" s="69"/>
      <c r="B417" s="69"/>
      <c r="C417" s="69"/>
      <c r="D417" s="69"/>
      <c r="E417" s="88"/>
      <c r="F417" s="88"/>
      <c r="G417" s="88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</row>
    <row r="418" spans="1:78" ht="15" customHeight="1">
      <c r="A418" s="69"/>
      <c r="B418" s="69"/>
      <c r="C418" s="69"/>
      <c r="D418" s="69"/>
      <c r="E418" s="88"/>
      <c r="F418" s="88"/>
      <c r="G418" s="88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</row>
    <row r="419" spans="1:78" ht="15" customHeight="1">
      <c r="A419" s="69"/>
      <c r="B419" s="69"/>
      <c r="C419" s="69"/>
      <c r="D419" s="69"/>
      <c r="E419" s="88"/>
      <c r="F419" s="88"/>
      <c r="G419" s="88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</row>
    <row r="420" spans="1:78" ht="15" customHeight="1">
      <c r="A420" s="69"/>
      <c r="B420" s="69"/>
      <c r="C420" s="69"/>
      <c r="D420" s="69"/>
      <c r="E420" s="88"/>
      <c r="F420" s="88"/>
      <c r="G420" s="88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</row>
    <row r="421" spans="1:78" ht="15" customHeight="1">
      <c r="A421" s="69"/>
      <c r="B421" s="69"/>
      <c r="C421" s="69"/>
      <c r="D421" s="69"/>
      <c r="E421" s="88"/>
      <c r="F421" s="88"/>
      <c r="G421" s="88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</row>
    <row r="422" spans="1:78" ht="15" customHeight="1">
      <c r="A422" s="69"/>
      <c r="B422" s="69"/>
      <c r="C422" s="69"/>
      <c r="D422" s="69"/>
      <c r="E422" s="88"/>
      <c r="F422" s="88"/>
      <c r="G422" s="88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</row>
    <row r="423" spans="1:78" ht="15" customHeight="1">
      <c r="A423" s="69"/>
      <c r="B423" s="69"/>
      <c r="C423" s="69"/>
      <c r="D423" s="69"/>
      <c r="E423" s="88"/>
      <c r="F423" s="88"/>
      <c r="G423" s="88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</row>
    <row r="424" spans="1:78" ht="15" customHeight="1">
      <c r="A424" s="69"/>
      <c r="B424" s="69"/>
      <c r="C424" s="69"/>
      <c r="D424" s="69"/>
      <c r="E424" s="88"/>
      <c r="F424" s="88"/>
      <c r="G424" s="88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</row>
    <row r="425" spans="1:78" ht="15" customHeight="1">
      <c r="A425" s="69"/>
      <c r="B425" s="69"/>
      <c r="C425" s="69"/>
      <c r="D425" s="69"/>
      <c r="E425" s="88"/>
      <c r="F425" s="88"/>
      <c r="G425" s="88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</row>
    <row r="426" spans="1:78" ht="15" customHeight="1">
      <c r="A426" s="69"/>
      <c r="B426" s="69"/>
      <c r="C426" s="69"/>
      <c r="D426" s="69"/>
      <c r="E426" s="88"/>
      <c r="F426" s="88"/>
      <c r="G426" s="88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</row>
    <row r="427" spans="1:78" ht="15" customHeight="1">
      <c r="A427" s="69"/>
      <c r="B427" s="69"/>
      <c r="C427" s="69"/>
      <c r="D427" s="69"/>
      <c r="E427" s="88"/>
      <c r="F427" s="88"/>
      <c r="G427" s="88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</row>
    <row r="428" spans="1:78" ht="15" customHeight="1">
      <c r="A428" s="69"/>
      <c r="B428" s="69"/>
      <c r="C428" s="69"/>
      <c r="D428" s="69"/>
      <c r="E428" s="88"/>
      <c r="F428" s="88"/>
      <c r="G428" s="88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</row>
    <row r="429" spans="1:78" ht="15" customHeight="1">
      <c r="A429" s="69"/>
      <c r="B429" s="69"/>
      <c r="C429" s="69"/>
      <c r="D429" s="69"/>
      <c r="E429" s="88"/>
      <c r="F429" s="88"/>
      <c r="G429" s="88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</row>
    <row r="430" spans="1:78" ht="15" customHeight="1">
      <c r="A430" s="69"/>
      <c r="B430" s="69"/>
      <c r="C430" s="69"/>
      <c r="D430" s="69"/>
      <c r="E430" s="88"/>
      <c r="F430" s="88"/>
      <c r="G430" s="88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</row>
    <row r="431" spans="1:78" ht="15" customHeight="1">
      <c r="A431" s="69"/>
      <c r="B431" s="69"/>
      <c r="C431" s="69"/>
      <c r="D431" s="69"/>
      <c r="E431" s="88"/>
      <c r="F431" s="88"/>
      <c r="G431" s="88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</row>
    <row r="432" spans="1:78" ht="15" customHeight="1">
      <c r="A432" s="69"/>
      <c r="B432" s="69"/>
      <c r="C432" s="69"/>
      <c r="D432" s="69"/>
      <c r="E432" s="88"/>
      <c r="F432" s="88"/>
      <c r="G432" s="88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</row>
    <row r="433" spans="1:78" ht="15" customHeight="1">
      <c r="A433" s="69"/>
      <c r="B433" s="69"/>
      <c r="C433" s="69"/>
      <c r="D433" s="69"/>
      <c r="E433" s="88"/>
      <c r="F433" s="88"/>
      <c r="G433" s="88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</row>
    <row r="434" spans="1:78" ht="15" customHeight="1">
      <c r="A434" s="69"/>
      <c r="B434" s="69"/>
      <c r="C434" s="69"/>
      <c r="D434" s="69"/>
      <c r="E434" s="88"/>
      <c r="F434" s="88"/>
      <c r="G434" s="88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</row>
    <row r="435" spans="1:78" ht="15" customHeight="1">
      <c r="A435" s="69"/>
      <c r="B435" s="69"/>
      <c r="C435" s="69"/>
      <c r="D435" s="69"/>
      <c r="E435" s="88"/>
      <c r="F435" s="88"/>
      <c r="G435" s="88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</row>
    <row r="436" spans="1:78" ht="15" customHeight="1">
      <c r="A436" s="69"/>
      <c r="B436" s="69"/>
      <c r="C436" s="69"/>
      <c r="D436" s="69"/>
      <c r="E436" s="88"/>
      <c r="F436" s="88"/>
      <c r="G436" s="88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</row>
    <row r="437" spans="1:78" ht="15" customHeight="1">
      <c r="A437" s="69"/>
      <c r="B437" s="69"/>
      <c r="C437" s="69"/>
      <c r="D437" s="69"/>
      <c r="E437" s="88"/>
      <c r="F437" s="88"/>
      <c r="G437" s="88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</row>
    <row r="438" spans="1:78" ht="15" customHeight="1">
      <c r="A438" s="69"/>
      <c r="B438" s="69"/>
      <c r="C438" s="69"/>
      <c r="D438" s="69"/>
      <c r="E438" s="88"/>
      <c r="F438" s="88"/>
      <c r="G438" s="88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</row>
    <row r="439" spans="1:78" ht="15" customHeight="1">
      <c r="A439" s="69"/>
      <c r="B439" s="69"/>
      <c r="C439" s="69"/>
      <c r="D439" s="69"/>
      <c r="E439" s="88"/>
      <c r="F439" s="88"/>
      <c r="G439" s="88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</row>
    <row r="440" spans="1:78" ht="15" customHeight="1">
      <c r="A440" s="69"/>
      <c r="B440" s="69"/>
      <c r="C440" s="69"/>
      <c r="D440" s="69"/>
      <c r="E440" s="88"/>
      <c r="F440" s="88"/>
      <c r="G440" s="88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</row>
    <row r="441" spans="1:78" ht="15" customHeight="1">
      <c r="A441" s="69"/>
      <c r="B441" s="69"/>
      <c r="C441" s="69"/>
      <c r="D441" s="69"/>
      <c r="E441" s="88"/>
      <c r="F441" s="88"/>
      <c r="G441" s="88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</row>
    <row r="442" spans="1:78" ht="15" customHeight="1">
      <c r="A442" s="69"/>
      <c r="B442" s="69"/>
      <c r="C442" s="69"/>
      <c r="D442" s="69"/>
      <c r="E442" s="88"/>
      <c r="F442" s="88"/>
      <c r="G442" s="88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</row>
    <row r="443" spans="1:78" ht="15" customHeight="1">
      <c r="A443" s="69"/>
      <c r="B443" s="69"/>
      <c r="C443" s="69"/>
      <c r="D443" s="69"/>
      <c r="E443" s="88"/>
      <c r="F443" s="88"/>
      <c r="G443" s="88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</row>
    <row r="444" spans="1:78" ht="15" customHeight="1">
      <c r="A444" s="69"/>
      <c r="B444" s="69"/>
      <c r="C444" s="69"/>
      <c r="D444" s="69"/>
      <c r="E444" s="88"/>
      <c r="F444" s="88"/>
      <c r="G444" s="88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</row>
    <row r="445" spans="1:78" ht="15" customHeight="1">
      <c r="A445" s="69"/>
      <c r="B445" s="69"/>
      <c r="C445" s="69"/>
      <c r="D445" s="69"/>
      <c r="E445" s="88"/>
      <c r="F445" s="88"/>
      <c r="G445" s="88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</row>
    <row r="446" spans="1:78" ht="15" customHeight="1">
      <c r="A446" s="69"/>
      <c r="B446" s="69"/>
      <c r="C446" s="69"/>
      <c r="D446" s="69"/>
      <c r="E446" s="88"/>
      <c r="F446" s="88"/>
      <c r="G446" s="88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</row>
    <row r="447" spans="1:78" ht="15" customHeight="1">
      <c r="A447" s="69"/>
      <c r="B447" s="69"/>
      <c r="C447" s="69"/>
      <c r="D447" s="69"/>
      <c r="E447" s="88"/>
      <c r="F447" s="88"/>
      <c r="G447" s="88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</row>
    <row r="448" spans="1:78" ht="15" customHeight="1">
      <c r="A448" s="69"/>
      <c r="B448" s="69"/>
      <c r="C448" s="69"/>
      <c r="D448" s="69"/>
      <c r="E448" s="88"/>
      <c r="F448" s="88"/>
      <c r="G448" s="88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</row>
    <row r="449" spans="1:78" ht="15" customHeight="1">
      <c r="A449" s="69"/>
      <c r="B449" s="69"/>
      <c r="C449" s="69"/>
      <c r="D449" s="69"/>
      <c r="E449" s="88"/>
      <c r="F449" s="88"/>
      <c r="G449" s="88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</row>
    <row r="450" spans="1:78" ht="15" customHeight="1">
      <c r="A450" s="69"/>
      <c r="B450" s="69"/>
      <c r="C450" s="69"/>
      <c r="D450" s="69"/>
      <c r="E450" s="88"/>
      <c r="F450" s="88"/>
      <c r="G450" s="88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</row>
    <row r="451" spans="1:78" ht="15" customHeight="1">
      <c r="A451" s="69"/>
      <c r="B451" s="69"/>
      <c r="C451" s="69"/>
      <c r="D451" s="69"/>
      <c r="E451" s="88"/>
      <c r="F451" s="88"/>
      <c r="G451" s="88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</row>
    <row r="452" spans="1:78" ht="15" customHeight="1">
      <c r="A452" s="69"/>
      <c r="B452" s="69"/>
      <c r="C452" s="69"/>
      <c r="D452" s="69"/>
      <c r="E452" s="88"/>
      <c r="F452" s="88"/>
      <c r="G452" s="88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</row>
    <row r="453" spans="1:78" ht="15" customHeight="1">
      <c r="A453" s="69"/>
      <c r="B453" s="69"/>
      <c r="C453" s="69"/>
      <c r="D453" s="69"/>
      <c r="E453" s="88"/>
      <c r="F453" s="88"/>
      <c r="G453" s="88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</row>
    <row r="454" spans="1:78" ht="15" customHeight="1">
      <c r="A454" s="69"/>
      <c r="B454" s="69"/>
      <c r="C454" s="69"/>
      <c r="D454" s="69"/>
      <c r="E454" s="88"/>
      <c r="F454" s="88"/>
      <c r="G454" s="88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</row>
    <row r="455" spans="1:78" ht="15" customHeight="1">
      <c r="A455" s="69"/>
      <c r="B455" s="69"/>
      <c r="C455" s="69"/>
      <c r="D455" s="69"/>
      <c r="E455" s="88"/>
      <c r="F455" s="88"/>
      <c r="G455" s="88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</row>
    <row r="456" spans="1:78" ht="15" customHeight="1">
      <c r="A456" s="69"/>
      <c r="B456" s="69"/>
      <c r="C456" s="69"/>
      <c r="D456" s="69"/>
      <c r="E456" s="88"/>
      <c r="F456" s="88"/>
      <c r="G456" s="88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</row>
    <row r="457" spans="1:78" ht="15" customHeight="1">
      <c r="A457" s="69"/>
      <c r="B457" s="69"/>
      <c r="C457" s="69"/>
      <c r="D457" s="69"/>
      <c r="E457" s="88"/>
      <c r="F457" s="88"/>
      <c r="G457" s="88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</row>
    <row r="458" spans="1:78" ht="15" customHeight="1">
      <c r="A458" s="69"/>
      <c r="B458" s="69"/>
      <c r="C458" s="69"/>
      <c r="D458" s="69"/>
      <c r="E458" s="88"/>
      <c r="F458" s="88"/>
      <c r="G458" s="88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</row>
    <row r="459" spans="1:78" ht="15" customHeight="1">
      <c r="A459" s="69"/>
      <c r="B459" s="69"/>
      <c r="C459" s="69"/>
      <c r="D459" s="69"/>
      <c r="E459" s="88"/>
      <c r="F459" s="88"/>
      <c r="G459" s="88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</row>
    <row r="460" spans="1:78" ht="15" customHeight="1">
      <c r="A460" s="69"/>
      <c r="B460" s="69"/>
      <c r="C460" s="69"/>
      <c r="D460" s="69"/>
      <c r="E460" s="88"/>
      <c r="F460" s="88"/>
      <c r="G460" s="88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</row>
    <row r="461" spans="1:78" ht="15" customHeight="1">
      <c r="A461" s="69"/>
      <c r="B461" s="69"/>
      <c r="C461" s="69"/>
      <c r="D461" s="69"/>
      <c r="E461" s="88"/>
      <c r="F461" s="88"/>
      <c r="G461" s="88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</row>
    <row r="462" spans="1:78" ht="15" customHeight="1">
      <c r="A462" s="69"/>
      <c r="B462" s="69"/>
      <c r="C462" s="69"/>
      <c r="D462" s="69"/>
      <c r="E462" s="88"/>
      <c r="F462" s="88"/>
      <c r="G462" s="88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</row>
    <row r="463" spans="1:78" ht="15" customHeight="1">
      <c r="A463" s="69"/>
      <c r="B463" s="69"/>
      <c r="C463" s="69"/>
      <c r="D463" s="69"/>
      <c r="E463" s="88"/>
      <c r="F463" s="88"/>
      <c r="G463" s="88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</row>
    <row r="464" spans="1:78" ht="15" customHeight="1">
      <c r="A464" s="69"/>
      <c r="B464" s="69"/>
      <c r="C464" s="69"/>
      <c r="D464" s="69"/>
      <c r="E464" s="88"/>
      <c r="F464" s="88"/>
      <c r="G464" s="88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</row>
    <row r="465" spans="1:78" ht="15" customHeight="1">
      <c r="A465" s="69"/>
      <c r="B465" s="69"/>
      <c r="C465" s="69"/>
      <c r="D465" s="69"/>
      <c r="E465" s="88"/>
      <c r="F465" s="88"/>
      <c r="G465" s="88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</row>
    <row r="466" spans="1:78" ht="15" customHeight="1">
      <c r="A466" s="69"/>
      <c r="B466" s="69"/>
      <c r="C466" s="69"/>
      <c r="D466" s="69"/>
      <c r="E466" s="88"/>
      <c r="F466" s="88"/>
      <c r="G466" s="88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</row>
    <row r="467" spans="1:78" ht="15" customHeight="1">
      <c r="A467" s="69"/>
      <c r="B467" s="69"/>
      <c r="C467" s="69"/>
      <c r="D467" s="69"/>
      <c r="E467" s="88"/>
      <c r="F467" s="88"/>
      <c r="G467" s="88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</row>
    <row r="468" spans="1:78" ht="15" customHeight="1">
      <c r="A468" s="69"/>
      <c r="B468" s="69"/>
      <c r="C468" s="69"/>
      <c r="D468" s="69"/>
      <c r="E468" s="88"/>
      <c r="F468" s="88"/>
      <c r="G468" s="88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</row>
    <row r="469" spans="1:78" ht="15" customHeight="1">
      <c r="A469" s="69"/>
      <c r="B469" s="69"/>
      <c r="C469" s="69"/>
      <c r="D469" s="69"/>
      <c r="E469" s="88"/>
      <c r="F469" s="88"/>
      <c r="G469" s="88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</row>
    <row r="470" spans="1:78" ht="15" customHeight="1">
      <c r="A470" s="69"/>
      <c r="B470" s="69"/>
      <c r="C470" s="69"/>
      <c r="D470" s="69"/>
      <c r="E470" s="88"/>
      <c r="F470" s="88"/>
      <c r="G470" s="88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</row>
    <row r="471" spans="1:78" ht="15" customHeight="1">
      <c r="A471" s="69"/>
      <c r="B471" s="69"/>
      <c r="C471" s="69"/>
      <c r="D471" s="69"/>
      <c r="E471" s="88"/>
      <c r="F471" s="88"/>
      <c r="G471" s="88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</row>
    <row r="472" spans="1:78" ht="15" customHeight="1">
      <c r="A472" s="69"/>
      <c r="B472" s="69"/>
      <c r="C472" s="69"/>
      <c r="D472" s="69"/>
      <c r="E472" s="88"/>
      <c r="F472" s="88"/>
      <c r="G472" s="88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</row>
    <row r="473" spans="1:78" ht="15" customHeight="1">
      <c r="A473" s="69"/>
      <c r="B473" s="69"/>
      <c r="C473" s="69"/>
      <c r="D473" s="69"/>
      <c r="E473" s="88"/>
      <c r="F473" s="88"/>
      <c r="G473" s="88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</row>
    <row r="474" spans="1:78" ht="15" customHeight="1">
      <c r="A474" s="69"/>
      <c r="B474" s="69"/>
      <c r="C474" s="69"/>
      <c r="D474" s="69"/>
      <c r="E474" s="88"/>
      <c r="F474" s="88"/>
      <c r="G474" s="88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</row>
    <row r="475" spans="1:78" ht="15" customHeight="1">
      <c r="A475" s="69"/>
      <c r="B475" s="69"/>
      <c r="C475" s="69"/>
      <c r="D475" s="69"/>
      <c r="E475" s="88"/>
      <c r="F475" s="88"/>
      <c r="G475" s="88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</row>
    <row r="476" spans="1:78" ht="15" customHeight="1">
      <c r="A476" s="69"/>
      <c r="B476" s="69"/>
      <c r="C476" s="69"/>
      <c r="D476" s="69"/>
      <c r="E476" s="88"/>
      <c r="F476" s="88"/>
      <c r="G476" s="88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</row>
    <row r="477" spans="1:78" ht="15" customHeight="1">
      <c r="A477" s="69"/>
      <c r="B477" s="69"/>
      <c r="C477" s="69"/>
      <c r="D477" s="69"/>
      <c r="E477" s="88"/>
      <c r="F477" s="88"/>
      <c r="G477" s="88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  <c r="BW477" s="69"/>
      <c r="BX477" s="69"/>
      <c r="BY477" s="69"/>
      <c r="BZ477" s="69"/>
    </row>
    <row r="478" spans="1:78" ht="15" customHeight="1">
      <c r="A478" s="69"/>
      <c r="B478" s="69"/>
      <c r="C478" s="69"/>
      <c r="D478" s="69"/>
      <c r="E478" s="88"/>
      <c r="F478" s="88"/>
      <c r="G478" s="88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</row>
    <row r="479" spans="1:78" ht="15" customHeight="1">
      <c r="A479" s="69"/>
      <c r="B479" s="69"/>
      <c r="C479" s="69"/>
      <c r="D479" s="69"/>
      <c r="E479" s="88"/>
      <c r="F479" s="88"/>
      <c r="G479" s="88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  <c r="BV479" s="69"/>
      <c r="BW479" s="69"/>
      <c r="BX479" s="69"/>
      <c r="BY479" s="69"/>
      <c r="BZ479" s="69"/>
    </row>
    <row r="480" spans="1:78" ht="15" customHeight="1">
      <c r="A480" s="69"/>
      <c r="B480" s="69"/>
      <c r="C480" s="69"/>
      <c r="D480" s="69"/>
      <c r="E480" s="88"/>
      <c r="F480" s="88"/>
      <c r="G480" s="88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</row>
    <row r="481" spans="1:78" ht="15" customHeight="1">
      <c r="A481" s="69"/>
      <c r="B481" s="69"/>
      <c r="C481" s="69"/>
      <c r="D481" s="69"/>
      <c r="E481" s="88"/>
      <c r="F481" s="88"/>
      <c r="G481" s="88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</row>
    <row r="482" spans="1:78" ht="15" customHeight="1">
      <c r="A482" s="69"/>
      <c r="B482" s="69"/>
      <c r="C482" s="69"/>
      <c r="D482" s="69"/>
      <c r="E482" s="88"/>
      <c r="F482" s="88"/>
      <c r="G482" s="88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</row>
    <row r="483" spans="1:78" ht="15" customHeight="1">
      <c r="A483" s="69"/>
      <c r="B483" s="69"/>
      <c r="C483" s="69"/>
      <c r="D483" s="69"/>
      <c r="E483" s="88"/>
      <c r="F483" s="88"/>
      <c r="G483" s="88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</row>
    <row r="484" spans="1:78" ht="15" customHeight="1">
      <c r="A484" s="69"/>
      <c r="B484" s="69"/>
      <c r="C484" s="69"/>
      <c r="D484" s="69"/>
      <c r="E484" s="88"/>
      <c r="F484" s="88"/>
      <c r="G484" s="88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</row>
    <row r="485" spans="1:78" ht="15" customHeight="1">
      <c r="A485" s="69"/>
      <c r="B485" s="69"/>
      <c r="C485" s="69"/>
      <c r="D485" s="69"/>
      <c r="E485" s="88"/>
      <c r="F485" s="88"/>
      <c r="G485" s="88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</row>
    <row r="486" spans="1:78" ht="15" customHeight="1">
      <c r="A486" s="69"/>
      <c r="B486" s="69"/>
      <c r="C486" s="69"/>
      <c r="D486" s="69"/>
      <c r="E486" s="88"/>
      <c r="F486" s="88"/>
      <c r="G486" s="88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</row>
    <row r="487" spans="1:78" ht="15" customHeight="1">
      <c r="A487" s="69"/>
      <c r="B487" s="69"/>
      <c r="C487" s="69"/>
      <c r="D487" s="69"/>
      <c r="E487" s="88"/>
      <c r="F487" s="88"/>
      <c r="G487" s="88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</row>
    <row r="488" spans="1:78" ht="15" customHeight="1">
      <c r="A488" s="69"/>
      <c r="B488" s="69"/>
      <c r="C488" s="69"/>
      <c r="D488" s="69"/>
      <c r="E488" s="88"/>
      <c r="F488" s="88"/>
      <c r="G488" s="88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</row>
    <row r="489" spans="1:78" ht="15" customHeight="1">
      <c r="A489" s="69"/>
      <c r="B489" s="69"/>
      <c r="C489" s="69"/>
      <c r="D489" s="69"/>
      <c r="E489" s="88"/>
      <c r="F489" s="88"/>
      <c r="G489" s="88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  <c r="BW489" s="69"/>
      <c r="BX489" s="69"/>
      <c r="BY489" s="69"/>
      <c r="BZ489" s="69"/>
    </row>
    <row r="490" spans="1:78" ht="15" customHeight="1">
      <c r="A490" s="69"/>
      <c r="B490" s="69"/>
      <c r="C490" s="69"/>
      <c r="D490" s="69"/>
      <c r="E490" s="88"/>
      <c r="F490" s="88"/>
      <c r="G490" s="88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  <c r="BW490" s="69"/>
      <c r="BX490" s="69"/>
      <c r="BY490" s="69"/>
      <c r="BZ490" s="69"/>
    </row>
    <row r="491" spans="1:78" ht="15" customHeight="1">
      <c r="A491" s="69"/>
      <c r="B491" s="69"/>
      <c r="C491" s="69"/>
      <c r="D491" s="69"/>
      <c r="E491" s="88"/>
      <c r="F491" s="88"/>
      <c r="G491" s="88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</row>
    <row r="492" spans="1:78" ht="15" customHeight="1">
      <c r="A492" s="69"/>
      <c r="B492" s="69"/>
      <c r="C492" s="69"/>
      <c r="D492" s="69"/>
      <c r="E492" s="88"/>
      <c r="F492" s="88"/>
      <c r="G492" s="88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  <c r="BW492" s="69"/>
      <c r="BX492" s="69"/>
      <c r="BY492" s="69"/>
      <c r="BZ492" s="69"/>
    </row>
    <row r="493" spans="1:78" ht="15" customHeight="1">
      <c r="A493" s="69"/>
      <c r="B493" s="69"/>
      <c r="C493" s="69"/>
      <c r="D493" s="69"/>
      <c r="E493" s="88"/>
      <c r="F493" s="88"/>
      <c r="G493" s="88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</row>
    <row r="494" spans="1:78" ht="15" customHeight="1">
      <c r="A494" s="69"/>
      <c r="B494" s="69"/>
      <c r="C494" s="69"/>
      <c r="D494" s="69"/>
      <c r="E494" s="88"/>
      <c r="F494" s="88"/>
      <c r="G494" s="88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  <c r="BW494" s="69"/>
      <c r="BX494" s="69"/>
      <c r="BY494" s="69"/>
      <c r="BZ494" s="69"/>
    </row>
    <row r="495" spans="1:78" ht="15" customHeight="1">
      <c r="A495" s="69"/>
      <c r="B495" s="69"/>
      <c r="C495" s="69"/>
      <c r="D495" s="69"/>
      <c r="E495" s="88"/>
      <c r="F495" s="88"/>
      <c r="G495" s="88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</row>
    <row r="496" spans="1:78" ht="15" customHeight="1">
      <c r="A496" s="69"/>
      <c r="B496" s="69"/>
      <c r="C496" s="69"/>
      <c r="D496" s="69"/>
      <c r="E496" s="88"/>
      <c r="F496" s="88"/>
      <c r="G496" s="88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</row>
    <row r="497" spans="1:78" ht="15" customHeight="1">
      <c r="A497" s="69"/>
      <c r="B497" s="69"/>
      <c r="C497" s="69"/>
      <c r="D497" s="69"/>
      <c r="E497" s="88"/>
      <c r="F497" s="88"/>
      <c r="G497" s="88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</row>
    <row r="498" spans="1:78" ht="15" customHeight="1">
      <c r="A498" s="69"/>
      <c r="B498" s="69"/>
      <c r="C498" s="69"/>
      <c r="D498" s="69"/>
      <c r="E498" s="88"/>
      <c r="F498" s="88"/>
      <c r="G498" s="88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  <c r="BW498" s="69"/>
      <c r="BX498" s="69"/>
      <c r="BY498" s="69"/>
      <c r="BZ498" s="69"/>
    </row>
    <row r="499" spans="1:78" ht="15" customHeight="1">
      <c r="A499" s="69"/>
      <c r="B499" s="69"/>
      <c r="C499" s="69"/>
      <c r="D499" s="69"/>
      <c r="E499" s="88"/>
      <c r="F499" s="88"/>
      <c r="G499" s="88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</row>
    <row r="500" spans="1:78" ht="15" customHeight="1">
      <c r="A500" s="69"/>
      <c r="B500" s="69"/>
      <c r="C500" s="69"/>
      <c r="D500" s="69"/>
      <c r="E500" s="88"/>
      <c r="F500" s="88"/>
      <c r="G500" s="88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</row>
    <row r="501" spans="1:78" ht="15" customHeight="1">
      <c r="A501" s="69"/>
      <c r="B501" s="69"/>
      <c r="C501" s="69"/>
      <c r="D501" s="69"/>
      <c r="E501" s="88"/>
      <c r="F501" s="88"/>
      <c r="G501" s="88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  <c r="BW501" s="69"/>
      <c r="BX501" s="69"/>
      <c r="BY501" s="69"/>
      <c r="BZ501" s="69"/>
    </row>
    <row r="502" spans="1:78" ht="15" customHeight="1">
      <c r="A502" s="69"/>
      <c r="B502" s="69"/>
      <c r="C502" s="69"/>
      <c r="D502" s="69"/>
      <c r="E502" s="88"/>
      <c r="F502" s="88"/>
      <c r="G502" s="88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</row>
    <row r="503" spans="1:78" ht="15" customHeight="1">
      <c r="A503" s="69"/>
      <c r="B503" s="69"/>
      <c r="C503" s="69"/>
      <c r="D503" s="69"/>
      <c r="E503" s="88"/>
      <c r="F503" s="88"/>
      <c r="G503" s="88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</row>
    <row r="504" spans="1:78" ht="15" customHeight="1">
      <c r="A504" s="69"/>
      <c r="B504" s="69"/>
      <c r="C504" s="69"/>
      <c r="D504" s="69"/>
      <c r="E504" s="88"/>
      <c r="F504" s="88"/>
      <c r="G504" s="88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</row>
    <row r="505" spans="1:78" ht="15" customHeight="1">
      <c r="A505" s="69"/>
      <c r="B505" s="69"/>
      <c r="C505" s="69"/>
      <c r="D505" s="69"/>
      <c r="E505" s="88"/>
      <c r="F505" s="88"/>
      <c r="G505" s="88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</row>
    <row r="506" spans="1:78" ht="15" customHeight="1">
      <c r="A506" s="69"/>
      <c r="B506" s="69"/>
      <c r="C506" s="69"/>
      <c r="D506" s="69"/>
      <c r="E506" s="88"/>
      <c r="F506" s="88"/>
      <c r="G506" s="88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/>
      <c r="BY506" s="69"/>
      <c r="BZ506" s="69"/>
    </row>
    <row r="507" spans="1:78" ht="15" customHeight="1">
      <c r="A507" s="69"/>
      <c r="B507" s="69"/>
      <c r="C507" s="69"/>
      <c r="D507" s="69"/>
      <c r="E507" s="88"/>
      <c r="F507" s="88"/>
      <c r="G507" s="88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  <c r="BW507" s="69"/>
      <c r="BX507" s="69"/>
      <c r="BY507" s="69"/>
      <c r="BZ507" s="69"/>
    </row>
    <row r="508" spans="1:78" ht="15" customHeight="1">
      <c r="A508" s="69"/>
      <c r="B508" s="69"/>
      <c r="C508" s="69"/>
      <c r="D508" s="69"/>
      <c r="E508" s="88"/>
      <c r="F508" s="88"/>
      <c r="G508" s="88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</row>
    <row r="509" spans="1:78" ht="15" customHeight="1">
      <c r="A509" s="69"/>
      <c r="B509" s="69"/>
      <c r="C509" s="69"/>
      <c r="D509" s="69"/>
      <c r="E509" s="88"/>
      <c r="F509" s="88"/>
      <c r="G509" s="88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  <c r="BW509" s="69"/>
      <c r="BX509" s="69"/>
      <c r="BY509" s="69"/>
      <c r="BZ509" s="69"/>
    </row>
    <row r="510" spans="1:78" ht="15" customHeight="1">
      <c r="A510" s="69"/>
      <c r="B510" s="69"/>
      <c r="C510" s="69"/>
      <c r="D510" s="69"/>
      <c r="E510" s="88"/>
      <c r="F510" s="88"/>
      <c r="G510" s="88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  <c r="BW510" s="69"/>
      <c r="BX510" s="69"/>
      <c r="BY510" s="69"/>
      <c r="BZ510" s="69"/>
    </row>
    <row r="511" spans="1:78" ht="15" customHeight="1">
      <c r="A511" s="69"/>
      <c r="B511" s="69"/>
      <c r="C511" s="69"/>
      <c r="D511" s="69"/>
      <c r="E511" s="88"/>
      <c r="F511" s="88"/>
      <c r="G511" s="88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/>
    </row>
    <row r="512" spans="1:78" ht="15" customHeight="1">
      <c r="A512" s="69"/>
      <c r="B512" s="69"/>
      <c r="C512" s="69"/>
      <c r="D512" s="69"/>
      <c r="E512" s="88"/>
      <c r="F512" s="88"/>
      <c r="G512" s="88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</row>
    <row r="513" spans="1:78" ht="15" customHeight="1">
      <c r="A513" s="69"/>
      <c r="B513" s="69"/>
      <c r="C513" s="69"/>
      <c r="D513" s="69"/>
      <c r="E513" s="88"/>
      <c r="F513" s="88"/>
      <c r="G513" s="88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  <c r="BW513" s="69"/>
      <c r="BX513" s="69"/>
      <c r="BY513" s="69"/>
      <c r="BZ513" s="69"/>
    </row>
    <row r="514" spans="1:78" ht="15" customHeight="1">
      <c r="A514" s="69"/>
      <c r="B514" s="69"/>
      <c r="C514" s="69"/>
      <c r="D514" s="69"/>
      <c r="E514" s="88"/>
      <c r="F514" s="88"/>
      <c r="G514" s="88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</row>
    <row r="515" spans="1:78" ht="15" customHeight="1">
      <c r="A515" s="69"/>
      <c r="B515" s="69"/>
      <c r="C515" s="69"/>
      <c r="D515" s="69"/>
      <c r="E515" s="88"/>
      <c r="F515" s="88"/>
      <c r="G515" s="88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  <c r="BW515" s="69"/>
      <c r="BX515" s="69"/>
      <c r="BY515" s="69"/>
      <c r="BZ515" s="69"/>
    </row>
    <row r="516" spans="1:78" ht="15" customHeight="1">
      <c r="A516" s="69"/>
      <c r="B516" s="69"/>
      <c r="C516" s="69"/>
      <c r="D516" s="69"/>
      <c r="E516" s="88"/>
      <c r="F516" s="88"/>
      <c r="G516" s="88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</row>
    <row r="517" spans="1:78" ht="15" customHeight="1">
      <c r="A517" s="69"/>
      <c r="B517" s="69"/>
      <c r="C517" s="69"/>
      <c r="D517" s="69"/>
      <c r="E517" s="88"/>
      <c r="F517" s="88"/>
      <c r="G517" s="88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/>
      <c r="BY517" s="69"/>
      <c r="BZ517" s="69"/>
    </row>
    <row r="518" spans="1:78" ht="15" customHeight="1">
      <c r="A518" s="69"/>
      <c r="B518" s="69"/>
      <c r="C518" s="69"/>
      <c r="D518" s="69"/>
      <c r="E518" s="88"/>
      <c r="F518" s="88"/>
      <c r="G518" s="88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</row>
    <row r="519" spans="1:78" ht="15" customHeight="1">
      <c r="A519" s="69"/>
      <c r="B519" s="69"/>
      <c r="C519" s="69"/>
      <c r="D519" s="69"/>
      <c r="E519" s="88"/>
      <c r="F519" s="88"/>
      <c r="G519" s="88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</row>
    <row r="520" spans="1:78" ht="15" customHeight="1">
      <c r="A520" s="69"/>
      <c r="B520" s="69"/>
      <c r="C520" s="69"/>
      <c r="D520" s="69"/>
      <c r="E520" s="88"/>
      <c r="F520" s="88"/>
      <c r="G520" s="88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</row>
    <row r="521" spans="1:78" ht="15" customHeight="1">
      <c r="A521" s="69"/>
      <c r="B521" s="69"/>
      <c r="C521" s="69"/>
      <c r="D521" s="69"/>
      <c r="E521" s="88"/>
      <c r="F521" s="88"/>
      <c r="G521" s="88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</row>
    <row r="522" spans="1:78" ht="15" customHeight="1">
      <c r="A522" s="69"/>
      <c r="B522" s="69"/>
      <c r="C522" s="69"/>
      <c r="D522" s="69"/>
      <c r="E522" s="88"/>
      <c r="F522" s="88"/>
      <c r="G522" s="88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</row>
    <row r="523" spans="1:78" ht="15" customHeight="1">
      <c r="A523" s="69"/>
      <c r="B523" s="69"/>
      <c r="C523" s="69"/>
      <c r="D523" s="69"/>
      <c r="E523" s="88"/>
      <c r="F523" s="88"/>
      <c r="G523" s="88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  <c r="BW523" s="69"/>
      <c r="BX523" s="69"/>
      <c r="BY523" s="69"/>
      <c r="BZ523" s="69"/>
    </row>
    <row r="524" spans="1:78" ht="15" customHeight="1">
      <c r="A524" s="69"/>
      <c r="B524" s="69"/>
      <c r="C524" s="69"/>
      <c r="D524" s="69"/>
      <c r="E524" s="88"/>
      <c r="F524" s="88"/>
      <c r="G524" s="88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</row>
    <row r="525" spans="1:78" ht="15" customHeight="1">
      <c r="A525" s="69"/>
      <c r="B525" s="69"/>
      <c r="C525" s="69"/>
      <c r="D525" s="69"/>
      <c r="E525" s="88"/>
      <c r="F525" s="88"/>
      <c r="G525" s="88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  <c r="BW525" s="69"/>
      <c r="BX525" s="69"/>
      <c r="BY525" s="69"/>
      <c r="BZ525" s="69"/>
    </row>
    <row r="526" spans="1:78" ht="15" customHeight="1">
      <c r="A526" s="69"/>
      <c r="B526" s="69"/>
      <c r="C526" s="69"/>
      <c r="D526" s="69"/>
      <c r="E526" s="88"/>
      <c r="F526" s="88"/>
      <c r="G526" s="88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</row>
    <row r="527" spans="1:78" ht="15" customHeight="1">
      <c r="A527" s="69"/>
      <c r="B527" s="69"/>
      <c r="C527" s="69"/>
      <c r="D527" s="69"/>
      <c r="E527" s="88"/>
      <c r="F527" s="88"/>
      <c r="G527" s="88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  <c r="BV527" s="69"/>
      <c r="BW527" s="69"/>
      <c r="BX527" s="69"/>
      <c r="BY527" s="69"/>
      <c r="BZ527" s="69"/>
    </row>
    <row r="528" spans="1:78" ht="15" customHeight="1">
      <c r="A528" s="69"/>
      <c r="B528" s="69"/>
      <c r="C528" s="69"/>
      <c r="D528" s="69"/>
      <c r="E528" s="88"/>
      <c r="F528" s="88"/>
      <c r="G528" s="88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/>
      <c r="BS528" s="69"/>
      <c r="BT528" s="69"/>
      <c r="BU528" s="69"/>
      <c r="BV528" s="69"/>
      <c r="BW528" s="69"/>
      <c r="BX528" s="69"/>
      <c r="BY528" s="69"/>
      <c r="BZ528" s="69"/>
    </row>
    <row r="529" spans="1:78" ht="15" customHeight="1">
      <c r="A529" s="69"/>
      <c r="B529" s="69"/>
      <c r="C529" s="69"/>
      <c r="D529" s="69"/>
      <c r="E529" s="88"/>
      <c r="F529" s="88"/>
      <c r="G529" s="88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</row>
    <row r="530" spans="1:78" ht="15" customHeight="1">
      <c r="A530" s="69"/>
      <c r="B530" s="69"/>
      <c r="C530" s="69"/>
      <c r="D530" s="69"/>
      <c r="E530" s="88"/>
      <c r="F530" s="88"/>
      <c r="G530" s="88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  <c r="BV530" s="69"/>
      <c r="BW530" s="69"/>
      <c r="BX530" s="69"/>
      <c r="BY530" s="69"/>
      <c r="BZ530" s="69"/>
    </row>
    <row r="531" spans="1:78" ht="15" customHeight="1">
      <c r="A531" s="69"/>
      <c r="B531" s="69"/>
      <c r="C531" s="69"/>
      <c r="D531" s="69"/>
      <c r="E531" s="88"/>
      <c r="F531" s="88"/>
      <c r="G531" s="88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</row>
    <row r="532" spans="1:78" ht="15" customHeight="1">
      <c r="A532" s="69"/>
      <c r="B532" s="69"/>
      <c r="C532" s="69"/>
      <c r="D532" s="69"/>
      <c r="E532" s="88"/>
      <c r="F532" s="88"/>
      <c r="G532" s="88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</row>
    <row r="533" spans="1:78" ht="15" customHeight="1">
      <c r="A533" s="69"/>
      <c r="B533" s="69"/>
      <c r="C533" s="69"/>
      <c r="D533" s="69"/>
      <c r="E533" s="88"/>
      <c r="F533" s="88"/>
      <c r="G533" s="88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</row>
    <row r="534" spans="1:78" ht="15" customHeight="1">
      <c r="A534" s="69"/>
      <c r="B534" s="69"/>
      <c r="C534" s="69"/>
      <c r="D534" s="69"/>
      <c r="E534" s="88"/>
      <c r="F534" s="88"/>
      <c r="G534" s="88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  <c r="BV534" s="69"/>
      <c r="BW534" s="69"/>
      <c r="BX534" s="69"/>
      <c r="BY534" s="69"/>
      <c r="BZ534" s="69"/>
    </row>
    <row r="535" spans="1:78" ht="15" customHeight="1">
      <c r="A535" s="69"/>
      <c r="B535" s="69"/>
      <c r="C535" s="69"/>
      <c r="D535" s="69"/>
      <c r="E535" s="88"/>
      <c r="F535" s="88"/>
      <c r="G535" s="88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  <c r="BV535" s="69"/>
      <c r="BW535" s="69"/>
      <c r="BX535" s="69"/>
      <c r="BY535" s="69"/>
      <c r="BZ535" s="69"/>
    </row>
    <row r="536" spans="1:78" ht="15" customHeight="1">
      <c r="A536" s="69"/>
      <c r="B536" s="69"/>
      <c r="C536" s="69"/>
      <c r="D536" s="69"/>
      <c r="E536" s="88"/>
      <c r="F536" s="88"/>
      <c r="G536" s="88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  <c r="BW536" s="69"/>
      <c r="BX536" s="69"/>
      <c r="BY536" s="69"/>
      <c r="BZ536" s="69"/>
    </row>
    <row r="537" spans="1:78" ht="15" customHeight="1">
      <c r="A537" s="69"/>
      <c r="B537" s="69"/>
      <c r="C537" s="69"/>
      <c r="D537" s="69"/>
      <c r="E537" s="88"/>
      <c r="F537" s="88"/>
      <c r="G537" s="88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  <c r="BW537" s="69"/>
      <c r="BX537" s="69"/>
      <c r="BY537" s="69"/>
      <c r="BZ537" s="69"/>
    </row>
    <row r="538" spans="1:78" ht="15" customHeight="1">
      <c r="A538" s="69"/>
      <c r="B538" s="69"/>
      <c r="C538" s="69"/>
      <c r="D538" s="69"/>
      <c r="E538" s="88"/>
      <c r="F538" s="88"/>
      <c r="G538" s="88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  <c r="BW538" s="69"/>
      <c r="BX538" s="69"/>
      <c r="BY538" s="69"/>
      <c r="BZ538" s="69"/>
    </row>
    <row r="539" spans="1:78" ht="15" customHeight="1">
      <c r="A539" s="69"/>
      <c r="B539" s="69"/>
      <c r="C539" s="69"/>
      <c r="D539" s="69"/>
      <c r="E539" s="88"/>
      <c r="F539" s="88"/>
      <c r="G539" s="88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  <c r="BW539" s="69"/>
      <c r="BX539" s="69"/>
      <c r="BY539" s="69"/>
      <c r="BZ539" s="69"/>
    </row>
    <row r="540" spans="1:78" ht="15" customHeight="1">
      <c r="A540" s="69"/>
      <c r="B540" s="69"/>
      <c r="C540" s="69"/>
      <c r="D540" s="69"/>
      <c r="E540" s="88"/>
      <c r="F540" s="88"/>
      <c r="G540" s="88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</row>
    <row r="541" spans="1:78" ht="15" customHeight="1">
      <c r="A541" s="69"/>
      <c r="B541" s="69"/>
      <c r="C541" s="69"/>
      <c r="D541" s="69"/>
      <c r="E541" s="88"/>
      <c r="F541" s="88"/>
      <c r="G541" s="88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</row>
    <row r="542" spans="1:78" ht="15" customHeight="1">
      <c r="A542" s="69"/>
      <c r="B542" s="69"/>
      <c r="C542" s="69"/>
      <c r="D542" s="69"/>
      <c r="E542" s="88"/>
      <c r="F542" s="88"/>
      <c r="G542" s="88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  <c r="BV542" s="69"/>
      <c r="BW542" s="69"/>
      <c r="BX542" s="69"/>
      <c r="BY542" s="69"/>
      <c r="BZ542" s="69"/>
    </row>
    <row r="543" spans="1:78" ht="15" customHeight="1">
      <c r="A543" s="69"/>
      <c r="B543" s="69"/>
      <c r="C543" s="69"/>
      <c r="D543" s="69"/>
      <c r="E543" s="88"/>
      <c r="F543" s="88"/>
      <c r="G543" s="88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</row>
    <row r="544" spans="1:78" ht="15" customHeight="1">
      <c r="A544" s="69"/>
      <c r="B544" s="69"/>
      <c r="C544" s="69"/>
      <c r="D544" s="69"/>
      <c r="E544" s="88"/>
      <c r="F544" s="88"/>
      <c r="G544" s="88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  <c r="BV544" s="69"/>
      <c r="BW544" s="69"/>
      <c r="BX544" s="69"/>
      <c r="BY544" s="69"/>
      <c r="BZ544" s="69"/>
    </row>
    <row r="545" spans="1:78" ht="15" customHeight="1">
      <c r="A545" s="69"/>
      <c r="B545" s="69"/>
      <c r="C545" s="69"/>
      <c r="D545" s="69"/>
      <c r="E545" s="88"/>
      <c r="F545" s="88"/>
      <c r="G545" s="88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  <c r="BV545" s="69"/>
      <c r="BW545" s="69"/>
      <c r="BX545" s="69"/>
      <c r="BY545" s="69"/>
      <c r="BZ545" s="69"/>
    </row>
    <row r="546" spans="1:78" ht="15" customHeight="1">
      <c r="A546" s="69"/>
      <c r="B546" s="69"/>
      <c r="C546" s="69"/>
      <c r="D546" s="69"/>
      <c r="E546" s="88"/>
      <c r="F546" s="88"/>
      <c r="G546" s="88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/>
      <c r="BO546" s="69"/>
      <c r="BP546" s="69"/>
      <c r="BQ546" s="69"/>
      <c r="BR546" s="69"/>
      <c r="BS546" s="69"/>
      <c r="BT546" s="69"/>
      <c r="BU546" s="69"/>
      <c r="BV546" s="69"/>
      <c r="BW546" s="69"/>
      <c r="BX546" s="69"/>
      <c r="BY546" s="69"/>
      <c r="BZ546" s="69"/>
    </row>
    <row r="547" spans="1:78" ht="15" customHeight="1">
      <c r="A547" s="69"/>
      <c r="B547" s="69"/>
      <c r="C547" s="69"/>
      <c r="D547" s="69"/>
      <c r="E547" s="88"/>
      <c r="F547" s="88"/>
      <c r="G547" s="88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/>
      <c r="BS547" s="69"/>
      <c r="BT547" s="69"/>
      <c r="BU547" s="69"/>
      <c r="BV547" s="69"/>
      <c r="BW547" s="69"/>
      <c r="BX547" s="69"/>
      <c r="BY547" s="69"/>
      <c r="BZ547" s="69"/>
    </row>
    <row r="548" spans="1:78" ht="15" customHeight="1">
      <c r="A548" s="69"/>
      <c r="B548" s="69"/>
      <c r="C548" s="69"/>
      <c r="D548" s="69"/>
      <c r="E548" s="88"/>
      <c r="F548" s="88"/>
      <c r="G548" s="88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</row>
    <row r="549" spans="1:78" ht="15" customHeight="1">
      <c r="A549" s="69"/>
      <c r="B549" s="69"/>
      <c r="C549" s="69"/>
      <c r="D549" s="69"/>
      <c r="E549" s="88"/>
      <c r="F549" s="88"/>
      <c r="G549" s="88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</row>
    <row r="550" spans="1:78" ht="15" customHeight="1">
      <c r="A550" s="69"/>
      <c r="B550" s="69"/>
      <c r="C550" s="69"/>
      <c r="D550" s="69"/>
      <c r="E550" s="88"/>
      <c r="F550" s="88"/>
      <c r="G550" s="88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</row>
    <row r="551" spans="1:78" ht="15" customHeight="1">
      <c r="A551" s="69"/>
      <c r="B551" s="69"/>
      <c r="C551" s="69"/>
      <c r="D551" s="69"/>
      <c r="E551" s="88"/>
      <c r="F551" s="88"/>
      <c r="G551" s="88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  <c r="BI551" s="69"/>
      <c r="BJ551" s="69"/>
      <c r="BK551" s="69"/>
      <c r="BL551" s="69"/>
      <c r="BM551" s="69"/>
      <c r="BN551" s="69"/>
      <c r="BO551" s="69"/>
      <c r="BP551" s="69"/>
      <c r="BQ551" s="69"/>
      <c r="BR551" s="69"/>
      <c r="BS551" s="69"/>
      <c r="BT551" s="69"/>
      <c r="BU551" s="69"/>
      <c r="BV551" s="69"/>
      <c r="BW551" s="69"/>
      <c r="BX551" s="69"/>
      <c r="BY551" s="69"/>
      <c r="BZ551" s="69"/>
    </row>
    <row r="552" spans="1:78" ht="15" customHeight="1">
      <c r="A552" s="69"/>
      <c r="B552" s="69"/>
      <c r="C552" s="69"/>
      <c r="D552" s="69"/>
      <c r="E552" s="88"/>
      <c r="F552" s="88"/>
      <c r="G552" s="88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/>
      <c r="BR552" s="69"/>
      <c r="BS552" s="69"/>
      <c r="BT552" s="69"/>
      <c r="BU552" s="69"/>
      <c r="BV552" s="69"/>
      <c r="BW552" s="69"/>
      <c r="BX552" s="69"/>
      <c r="BY552" s="69"/>
      <c r="BZ552" s="69"/>
    </row>
    <row r="553" spans="1:78" ht="15" customHeight="1">
      <c r="A553" s="69"/>
      <c r="B553" s="69"/>
      <c r="C553" s="69"/>
      <c r="D553" s="69"/>
      <c r="E553" s="88"/>
      <c r="F553" s="88"/>
      <c r="G553" s="88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9"/>
      <c r="BG553" s="69"/>
      <c r="BH553" s="69"/>
      <c r="BI553" s="69"/>
      <c r="BJ553" s="69"/>
      <c r="BK553" s="69"/>
      <c r="BL553" s="69"/>
      <c r="BM553" s="69"/>
      <c r="BN553" s="69"/>
      <c r="BO553" s="69"/>
      <c r="BP553" s="69"/>
      <c r="BQ553" s="69"/>
      <c r="BR553" s="69"/>
      <c r="BS553" s="69"/>
      <c r="BT553" s="69"/>
      <c r="BU553" s="69"/>
      <c r="BV553" s="69"/>
      <c r="BW553" s="69"/>
      <c r="BX553" s="69"/>
      <c r="BY553" s="69"/>
      <c r="BZ553" s="69"/>
    </row>
    <row r="554" spans="1:78" ht="15" customHeight="1">
      <c r="A554" s="69"/>
      <c r="B554" s="69"/>
      <c r="C554" s="69"/>
      <c r="D554" s="69"/>
      <c r="E554" s="88"/>
      <c r="F554" s="88"/>
      <c r="G554" s="88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  <c r="BW554" s="69"/>
      <c r="BX554" s="69"/>
      <c r="BY554" s="69"/>
      <c r="BZ554" s="69"/>
    </row>
    <row r="555" spans="1:78" ht="15" customHeight="1">
      <c r="A555" s="69"/>
      <c r="B555" s="69"/>
      <c r="C555" s="69"/>
      <c r="D555" s="69"/>
      <c r="E555" s="88"/>
      <c r="F555" s="88"/>
      <c r="G555" s="88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  <c r="BI555" s="69"/>
      <c r="BJ555" s="69"/>
      <c r="BK555" s="69"/>
      <c r="BL555" s="69"/>
      <c r="BM555" s="69"/>
      <c r="BN555" s="69"/>
      <c r="BO555" s="69"/>
      <c r="BP555" s="69"/>
      <c r="BQ555" s="69"/>
      <c r="BR555" s="69"/>
      <c r="BS555" s="69"/>
      <c r="BT555" s="69"/>
      <c r="BU555" s="69"/>
      <c r="BV555" s="69"/>
      <c r="BW555" s="69"/>
      <c r="BX555" s="69"/>
      <c r="BY555" s="69"/>
      <c r="BZ555" s="69"/>
    </row>
    <row r="556" spans="1:78" ht="15" customHeight="1">
      <c r="A556" s="69"/>
      <c r="B556" s="69"/>
      <c r="C556" s="69"/>
      <c r="D556" s="69"/>
      <c r="E556" s="88"/>
      <c r="F556" s="88"/>
      <c r="G556" s="88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/>
      <c r="BU556" s="69"/>
      <c r="BV556" s="69"/>
      <c r="BW556" s="69"/>
      <c r="BX556" s="69"/>
      <c r="BY556" s="69"/>
      <c r="BZ556" s="69"/>
    </row>
    <row r="557" spans="1:78" ht="15" customHeight="1">
      <c r="A557" s="69"/>
      <c r="B557" s="69"/>
      <c r="C557" s="69"/>
      <c r="D557" s="69"/>
      <c r="E557" s="88"/>
      <c r="F557" s="88"/>
      <c r="G557" s="88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</row>
    <row r="558" spans="1:78" ht="15" customHeight="1">
      <c r="A558" s="69"/>
      <c r="B558" s="69"/>
      <c r="C558" s="69"/>
      <c r="D558" s="69"/>
      <c r="E558" s="88"/>
      <c r="F558" s="88"/>
      <c r="G558" s="88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</row>
    <row r="559" spans="1:78" ht="15" customHeight="1">
      <c r="A559" s="69"/>
      <c r="B559" s="69"/>
      <c r="C559" s="69"/>
      <c r="D559" s="69"/>
      <c r="E559" s="88"/>
      <c r="F559" s="88"/>
      <c r="G559" s="88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</row>
    <row r="560" spans="1:78" ht="15" customHeight="1">
      <c r="A560" s="69"/>
      <c r="B560" s="69"/>
      <c r="C560" s="69"/>
      <c r="D560" s="69"/>
      <c r="E560" s="88"/>
      <c r="F560" s="88"/>
      <c r="G560" s="88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</row>
    <row r="561" spans="1:78" ht="15" customHeight="1">
      <c r="A561" s="69"/>
      <c r="B561" s="69"/>
      <c r="C561" s="69"/>
      <c r="D561" s="69"/>
      <c r="E561" s="88"/>
      <c r="F561" s="88"/>
      <c r="G561" s="88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</row>
    <row r="562" spans="1:78" ht="15" customHeight="1">
      <c r="A562" s="69"/>
      <c r="B562" s="69"/>
      <c r="C562" s="69"/>
      <c r="D562" s="69"/>
      <c r="E562" s="88"/>
      <c r="F562" s="88"/>
      <c r="G562" s="88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</row>
    <row r="563" spans="1:78" ht="15" customHeight="1">
      <c r="A563" s="69"/>
      <c r="B563" s="69"/>
      <c r="C563" s="69"/>
      <c r="D563" s="69"/>
      <c r="E563" s="88"/>
      <c r="F563" s="88"/>
      <c r="G563" s="88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  <c r="BW563" s="69"/>
      <c r="BX563" s="69"/>
      <c r="BY563" s="69"/>
      <c r="BZ563" s="69"/>
    </row>
    <row r="564" spans="1:78" ht="15" customHeight="1">
      <c r="A564" s="69"/>
      <c r="B564" s="69"/>
      <c r="C564" s="69"/>
      <c r="D564" s="69"/>
      <c r="E564" s="88"/>
      <c r="F564" s="88"/>
      <c r="G564" s="88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</row>
    <row r="565" spans="1:78" ht="15" customHeight="1">
      <c r="A565" s="69"/>
      <c r="B565" s="69"/>
      <c r="C565" s="69"/>
      <c r="D565" s="69"/>
      <c r="E565" s="88"/>
      <c r="F565" s="88"/>
      <c r="G565" s="88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  <c r="BW565" s="69"/>
      <c r="BX565" s="69"/>
      <c r="BY565" s="69"/>
      <c r="BZ565" s="69"/>
    </row>
    <row r="566" spans="1:78" ht="15" customHeight="1">
      <c r="A566" s="69"/>
      <c r="B566" s="69"/>
      <c r="C566" s="69"/>
      <c r="D566" s="69"/>
      <c r="E566" s="88"/>
      <c r="F566" s="88"/>
      <c r="G566" s="88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  <c r="BW566" s="69"/>
      <c r="BX566" s="69"/>
      <c r="BY566" s="69"/>
      <c r="BZ566" s="69"/>
    </row>
    <row r="567" spans="1:78" ht="15" customHeight="1">
      <c r="A567" s="69"/>
      <c r="B567" s="69"/>
      <c r="C567" s="69"/>
      <c r="D567" s="69"/>
      <c r="E567" s="88"/>
      <c r="F567" s="88"/>
      <c r="G567" s="88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  <c r="BI567" s="69"/>
      <c r="BJ567" s="69"/>
      <c r="BK567" s="69"/>
      <c r="BL567" s="69"/>
      <c r="BM567" s="69"/>
      <c r="BN567" s="69"/>
      <c r="BO567" s="69"/>
      <c r="BP567" s="69"/>
      <c r="BQ567" s="69"/>
      <c r="BR567" s="69"/>
      <c r="BS567" s="69"/>
      <c r="BT567" s="69"/>
      <c r="BU567" s="69"/>
      <c r="BV567" s="69"/>
      <c r="BW567" s="69"/>
      <c r="BX567" s="69"/>
      <c r="BY567" s="69"/>
      <c r="BZ567" s="69"/>
    </row>
    <row r="568" spans="1:78" ht="15" customHeight="1">
      <c r="A568" s="69"/>
      <c r="B568" s="69"/>
      <c r="C568" s="69"/>
      <c r="D568" s="69"/>
      <c r="E568" s="88"/>
      <c r="F568" s="88"/>
      <c r="G568" s="88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  <c r="BW568" s="69"/>
      <c r="BX568" s="69"/>
      <c r="BY568" s="69"/>
      <c r="BZ568" s="69"/>
    </row>
    <row r="569" spans="1:78" ht="15" customHeight="1">
      <c r="A569" s="69"/>
      <c r="B569" s="69"/>
      <c r="C569" s="69"/>
      <c r="D569" s="69"/>
      <c r="E569" s="88"/>
      <c r="F569" s="88"/>
      <c r="G569" s="88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/>
      <c r="BV569" s="69"/>
      <c r="BW569" s="69"/>
      <c r="BX569" s="69"/>
      <c r="BY569" s="69"/>
      <c r="BZ569" s="69"/>
    </row>
    <row r="570" spans="1:78" ht="15" customHeight="1">
      <c r="A570" s="69"/>
      <c r="B570" s="69"/>
      <c r="C570" s="69"/>
      <c r="D570" s="69"/>
      <c r="E570" s="88"/>
      <c r="F570" s="88"/>
      <c r="G570" s="88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</row>
    <row r="571" spans="1:78" ht="15" customHeight="1">
      <c r="A571" s="69"/>
      <c r="B571" s="69"/>
      <c r="C571" s="69"/>
      <c r="D571" s="69"/>
      <c r="E571" s="88"/>
      <c r="F571" s="88"/>
      <c r="G571" s="88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/>
      <c r="BR571" s="69"/>
      <c r="BS571" s="69"/>
      <c r="BT571" s="69"/>
      <c r="BU571" s="69"/>
      <c r="BV571" s="69"/>
      <c r="BW571" s="69"/>
      <c r="BX571" s="69"/>
      <c r="BY571" s="69"/>
      <c r="BZ571" s="69"/>
    </row>
    <row r="572" spans="1:78" ht="15" customHeight="1">
      <c r="A572" s="69"/>
      <c r="B572" s="69"/>
      <c r="C572" s="69"/>
      <c r="D572" s="69"/>
      <c r="E572" s="88"/>
      <c r="F572" s="88"/>
      <c r="G572" s="88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/>
      <c r="BV572" s="69"/>
      <c r="BW572" s="69"/>
      <c r="BX572" s="69"/>
      <c r="BY572" s="69"/>
      <c r="BZ572" s="69"/>
    </row>
    <row r="573" spans="1:78" ht="15" customHeight="1">
      <c r="A573" s="69"/>
      <c r="B573" s="69"/>
      <c r="C573" s="69"/>
      <c r="D573" s="69"/>
      <c r="E573" s="88"/>
      <c r="F573" s="88"/>
      <c r="G573" s="88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</row>
    <row r="574" spans="1:78" ht="15" customHeight="1">
      <c r="A574" s="69"/>
      <c r="B574" s="69"/>
      <c r="C574" s="69"/>
      <c r="D574" s="69"/>
      <c r="E574" s="88"/>
      <c r="F574" s="88"/>
      <c r="G574" s="88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</row>
    <row r="575" spans="1:78" ht="15" customHeight="1">
      <c r="A575" s="69"/>
      <c r="B575" s="69"/>
      <c r="C575" s="69"/>
      <c r="D575" s="69"/>
      <c r="E575" s="88"/>
      <c r="F575" s="88"/>
      <c r="G575" s="88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</row>
    <row r="576" spans="1:78" ht="15" customHeight="1">
      <c r="A576" s="69"/>
      <c r="B576" s="69"/>
      <c r="C576" s="69"/>
      <c r="D576" s="69"/>
      <c r="E576" s="88"/>
      <c r="F576" s="88"/>
      <c r="G576" s="88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  <c r="BW576" s="69"/>
      <c r="BX576" s="69"/>
      <c r="BY576" s="69"/>
      <c r="BZ576" s="69"/>
    </row>
    <row r="577" spans="1:78" ht="15" customHeight="1">
      <c r="A577" s="69"/>
      <c r="B577" s="69"/>
      <c r="C577" s="69"/>
      <c r="D577" s="69"/>
      <c r="E577" s="88"/>
      <c r="F577" s="88"/>
      <c r="G577" s="88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</row>
    <row r="578" spans="1:78" ht="15" customHeight="1">
      <c r="A578" s="69"/>
      <c r="B578" s="69"/>
      <c r="C578" s="69"/>
      <c r="D578" s="69"/>
      <c r="E578" s="88"/>
      <c r="F578" s="88"/>
      <c r="G578" s="88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  <c r="BW578" s="69"/>
      <c r="BX578" s="69"/>
      <c r="BY578" s="69"/>
      <c r="BZ578" s="69"/>
    </row>
    <row r="579" spans="1:78" ht="15" customHeight="1">
      <c r="A579" s="69"/>
      <c r="B579" s="69"/>
      <c r="C579" s="69"/>
      <c r="D579" s="69"/>
      <c r="E579" s="88"/>
      <c r="F579" s="88"/>
      <c r="G579" s="88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</row>
    <row r="580" spans="1:78" ht="15" customHeight="1">
      <c r="A580" s="69"/>
      <c r="B580" s="69"/>
      <c r="C580" s="69"/>
      <c r="D580" s="69"/>
      <c r="E580" s="88"/>
      <c r="F580" s="88"/>
      <c r="G580" s="88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</row>
    <row r="581" spans="1:78" ht="15" customHeight="1">
      <c r="A581" s="69"/>
      <c r="B581" s="69"/>
      <c r="C581" s="69"/>
      <c r="D581" s="69"/>
      <c r="E581" s="88"/>
      <c r="F581" s="88"/>
      <c r="G581" s="88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</row>
    <row r="582" spans="1:78" ht="15" customHeight="1">
      <c r="A582" s="69"/>
      <c r="B582" s="69"/>
      <c r="C582" s="69"/>
      <c r="D582" s="69"/>
      <c r="E582" s="88"/>
      <c r="F582" s="88"/>
      <c r="G582" s="88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  <c r="BW582" s="69"/>
      <c r="BX582" s="69"/>
      <c r="BY582" s="69"/>
      <c r="BZ582" s="69"/>
    </row>
    <row r="583" spans="1:78" ht="15" customHeight="1">
      <c r="A583" s="69"/>
      <c r="B583" s="69"/>
      <c r="C583" s="69"/>
      <c r="D583" s="69"/>
      <c r="E583" s="88"/>
      <c r="F583" s="88"/>
      <c r="G583" s="88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</row>
    <row r="584" spans="1:78" ht="15" customHeight="1">
      <c r="A584" s="69"/>
      <c r="B584" s="69"/>
      <c r="C584" s="69"/>
      <c r="D584" s="69"/>
      <c r="E584" s="88"/>
      <c r="F584" s="88"/>
      <c r="G584" s="88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/>
    </row>
    <row r="585" spans="1:78" ht="15" customHeight="1">
      <c r="A585" s="69"/>
      <c r="B585" s="69"/>
      <c r="C585" s="69"/>
      <c r="D585" s="69"/>
      <c r="E585" s="88"/>
      <c r="F585" s="88"/>
      <c r="G585" s="88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</row>
    <row r="586" spans="1:78" ht="15" customHeight="1">
      <c r="A586" s="69"/>
      <c r="B586" s="69"/>
      <c r="C586" s="69"/>
      <c r="D586" s="69"/>
      <c r="E586" s="88"/>
      <c r="F586" s="88"/>
      <c r="G586" s="88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</row>
    <row r="587" spans="1:78" ht="15" customHeight="1">
      <c r="A587" s="69"/>
      <c r="B587" s="69"/>
      <c r="C587" s="69"/>
      <c r="D587" s="69"/>
      <c r="E587" s="88"/>
      <c r="F587" s="88"/>
      <c r="G587" s="88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</row>
    <row r="588" spans="1:78" ht="15" customHeight="1">
      <c r="A588" s="69"/>
      <c r="B588" s="69"/>
      <c r="C588" s="69"/>
      <c r="D588" s="69"/>
      <c r="E588" s="88"/>
      <c r="F588" s="88"/>
      <c r="G588" s="88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/>
      <c r="BZ588" s="69"/>
    </row>
    <row r="589" spans="1:78" ht="15" customHeight="1">
      <c r="A589" s="69"/>
      <c r="B589" s="69"/>
      <c r="C589" s="69"/>
      <c r="D589" s="69"/>
      <c r="E589" s="88"/>
      <c r="F589" s="88"/>
      <c r="G589" s="88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</row>
    <row r="590" spans="1:78" ht="15" customHeight="1">
      <c r="A590" s="69"/>
      <c r="B590" s="69"/>
      <c r="C590" s="69"/>
      <c r="D590" s="69"/>
      <c r="E590" s="88"/>
      <c r="F590" s="88"/>
      <c r="G590" s="88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</row>
    <row r="591" spans="1:78" ht="15" customHeight="1">
      <c r="A591" s="69"/>
      <c r="B591" s="69"/>
      <c r="C591" s="69"/>
      <c r="D591" s="69"/>
      <c r="E591" s="88"/>
      <c r="F591" s="88"/>
      <c r="G591" s="88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</row>
    <row r="592" spans="1:78" ht="15" customHeight="1">
      <c r="A592" s="69"/>
      <c r="B592" s="69"/>
      <c r="C592" s="69"/>
      <c r="D592" s="69"/>
      <c r="E592" s="88"/>
      <c r="F592" s="88"/>
      <c r="G592" s="88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  <c r="BW592" s="69"/>
      <c r="BX592" s="69"/>
      <c r="BY592" s="69"/>
      <c r="BZ592" s="69"/>
    </row>
    <row r="593" spans="1:78" ht="15" customHeight="1">
      <c r="A593" s="69"/>
      <c r="B593" s="69"/>
      <c r="C593" s="69"/>
      <c r="D593" s="69"/>
      <c r="E593" s="88"/>
      <c r="F593" s="88"/>
      <c r="G593" s="88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/>
      <c r="BV593" s="69"/>
      <c r="BW593" s="69"/>
      <c r="BX593" s="69"/>
      <c r="BY593" s="69"/>
      <c r="BZ593" s="69"/>
    </row>
    <row r="594" spans="1:78" ht="15" customHeight="1">
      <c r="A594" s="69"/>
      <c r="B594" s="69"/>
      <c r="C594" s="69"/>
      <c r="D594" s="69"/>
      <c r="E594" s="88"/>
      <c r="F594" s="88"/>
      <c r="G594" s="88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</row>
    <row r="595" spans="1:78" ht="15" customHeight="1">
      <c r="A595" s="69"/>
      <c r="B595" s="69"/>
      <c r="C595" s="69"/>
      <c r="D595" s="69"/>
      <c r="E595" s="88"/>
      <c r="F595" s="88"/>
      <c r="G595" s="88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</row>
    <row r="596" spans="1:78" ht="15" customHeight="1">
      <c r="A596" s="69"/>
      <c r="B596" s="69"/>
      <c r="C596" s="69"/>
      <c r="D596" s="69"/>
      <c r="E596" s="88"/>
      <c r="F596" s="88"/>
      <c r="G596" s="88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</row>
    <row r="597" spans="1:78" ht="15" customHeight="1">
      <c r="A597" s="69"/>
      <c r="B597" s="69"/>
      <c r="C597" s="69"/>
      <c r="D597" s="69"/>
      <c r="E597" s="88"/>
      <c r="F597" s="88"/>
      <c r="G597" s="88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</row>
    <row r="598" spans="1:78" ht="15" customHeight="1">
      <c r="A598" s="69"/>
      <c r="B598" s="69"/>
      <c r="C598" s="69"/>
      <c r="D598" s="69"/>
      <c r="E598" s="88"/>
      <c r="F598" s="88"/>
      <c r="G598" s="88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  <c r="BW598" s="69"/>
      <c r="BX598" s="69"/>
      <c r="BY598" s="69"/>
      <c r="BZ598" s="69"/>
    </row>
    <row r="599" spans="1:78" ht="15" customHeight="1">
      <c r="A599" s="69"/>
      <c r="B599" s="69"/>
      <c r="C599" s="69"/>
      <c r="D599" s="69"/>
      <c r="E599" s="88"/>
      <c r="F599" s="88"/>
      <c r="G599" s="88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  <c r="BW599" s="69"/>
      <c r="BX599" s="69"/>
      <c r="BY599" s="69"/>
      <c r="BZ599" s="69"/>
    </row>
    <row r="600" spans="1:78" ht="15" customHeight="1">
      <c r="A600" s="69"/>
      <c r="B600" s="69"/>
      <c r="C600" s="69"/>
      <c r="D600" s="69"/>
      <c r="E600" s="88"/>
      <c r="F600" s="88"/>
      <c r="G600" s="88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  <c r="BW600" s="69"/>
      <c r="BX600" s="69"/>
      <c r="BY600" s="69"/>
      <c r="BZ600" s="69"/>
    </row>
    <row r="601" spans="1:78" ht="15" customHeight="1">
      <c r="A601" s="69"/>
      <c r="B601" s="69"/>
      <c r="C601" s="69"/>
      <c r="D601" s="69"/>
      <c r="E601" s="88"/>
      <c r="F601" s="88"/>
      <c r="G601" s="88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  <c r="BW601" s="69"/>
      <c r="BX601" s="69"/>
      <c r="BY601" s="69"/>
      <c r="BZ601" s="69"/>
    </row>
    <row r="602" spans="1:78" ht="15" customHeight="1">
      <c r="A602" s="69"/>
      <c r="B602" s="69"/>
      <c r="C602" s="69"/>
      <c r="D602" s="69"/>
      <c r="E602" s="88"/>
      <c r="F602" s="88"/>
      <c r="G602" s="88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</row>
    <row r="603" spans="1:78" ht="15" customHeight="1">
      <c r="A603" s="69"/>
      <c r="B603" s="69"/>
      <c r="C603" s="69"/>
      <c r="D603" s="69"/>
      <c r="E603" s="88"/>
      <c r="F603" s="88"/>
      <c r="G603" s="88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  <c r="BW603" s="69"/>
      <c r="BX603" s="69"/>
      <c r="BY603" s="69"/>
      <c r="BZ603" s="69"/>
    </row>
    <row r="604" spans="1:78" ht="15" customHeight="1">
      <c r="A604" s="69"/>
      <c r="B604" s="69"/>
      <c r="C604" s="69"/>
      <c r="D604" s="69"/>
      <c r="E604" s="88"/>
      <c r="F604" s="88"/>
      <c r="G604" s="88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  <c r="BW604" s="69"/>
      <c r="BX604" s="69"/>
      <c r="BY604" s="69"/>
      <c r="BZ604" s="69"/>
    </row>
    <row r="605" spans="1:78" ht="15" customHeight="1">
      <c r="A605" s="69"/>
      <c r="B605" s="69"/>
      <c r="C605" s="69"/>
      <c r="D605" s="69"/>
      <c r="E605" s="88"/>
      <c r="F605" s="88"/>
      <c r="G605" s="88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  <c r="BW605" s="69"/>
      <c r="BX605" s="69"/>
      <c r="BY605" s="69"/>
      <c r="BZ605" s="69"/>
    </row>
    <row r="606" spans="1:78" ht="15" customHeight="1">
      <c r="A606" s="69"/>
      <c r="B606" s="69"/>
      <c r="C606" s="69"/>
      <c r="D606" s="69"/>
      <c r="E606" s="88"/>
      <c r="F606" s="88"/>
      <c r="G606" s="88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/>
      <c r="BV606" s="69"/>
      <c r="BW606" s="69"/>
      <c r="BX606" s="69"/>
      <c r="BY606" s="69"/>
      <c r="BZ606" s="69"/>
    </row>
    <row r="607" spans="1:78" ht="15" customHeight="1">
      <c r="A607" s="69"/>
      <c r="B607" s="69"/>
      <c r="C607" s="69"/>
      <c r="D607" s="69"/>
      <c r="E607" s="88"/>
      <c r="F607" s="88"/>
      <c r="G607" s="88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  <c r="BW607" s="69"/>
      <c r="BX607" s="69"/>
      <c r="BY607" s="69"/>
      <c r="BZ607" s="69"/>
    </row>
    <row r="608" spans="1:78" ht="15" customHeight="1">
      <c r="A608" s="69"/>
      <c r="B608" s="69"/>
      <c r="C608" s="69"/>
      <c r="D608" s="69"/>
      <c r="E608" s="88"/>
      <c r="F608" s="88"/>
      <c r="G608" s="88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/>
      <c r="BV608" s="69"/>
      <c r="BW608" s="69"/>
      <c r="BX608" s="69"/>
      <c r="BY608" s="69"/>
      <c r="BZ608" s="69"/>
    </row>
    <row r="609" spans="1:78" ht="15" customHeight="1">
      <c r="A609" s="69"/>
      <c r="B609" s="69"/>
      <c r="C609" s="69"/>
      <c r="D609" s="69"/>
      <c r="E609" s="88"/>
      <c r="F609" s="88"/>
      <c r="G609" s="88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  <c r="BW609" s="69"/>
      <c r="BX609" s="69"/>
      <c r="BY609" s="69"/>
      <c r="BZ609" s="69"/>
    </row>
    <row r="610" spans="1:78" ht="15" customHeight="1">
      <c r="A610" s="69"/>
      <c r="B610" s="69"/>
      <c r="C610" s="69"/>
      <c r="D610" s="69"/>
      <c r="E610" s="88"/>
      <c r="F610" s="88"/>
      <c r="G610" s="88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</row>
    <row r="611" spans="1:78" ht="15" customHeight="1">
      <c r="A611" s="69"/>
      <c r="B611" s="69"/>
      <c r="C611" s="69"/>
      <c r="D611" s="69"/>
      <c r="E611" s="88"/>
      <c r="F611" s="88"/>
      <c r="G611" s="88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</row>
    <row r="612" spans="1:78" ht="15" customHeight="1">
      <c r="A612" s="69"/>
      <c r="B612" s="69"/>
      <c r="C612" s="69"/>
      <c r="D612" s="69"/>
      <c r="E612" s="88"/>
      <c r="F612" s="88"/>
      <c r="G612" s="88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</row>
    <row r="613" spans="1:78" ht="15" customHeight="1">
      <c r="A613" s="69"/>
      <c r="B613" s="69"/>
      <c r="C613" s="69"/>
      <c r="D613" s="69"/>
      <c r="E613" s="88"/>
      <c r="F613" s="88"/>
      <c r="G613" s="88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</row>
    <row r="614" spans="1:78" ht="15" customHeight="1">
      <c r="A614" s="69"/>
      <c r="B614" s="69"/>
      <c r="C614" s="69"/>
      <c r="D614" s="69"/>
      <c r="E614" s="88"/>
      <c r="F614" s="88"/>
      <c r="G614" s="88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</row>
    <row r="615" spans="1:78" ht="15" customHeight="1">
      <c r="A615" s="69"/>
      <c r="B615" s="69"/>
      <c r="C615" s="69"/>
      <c r="D615" s="69"/>
      <c r="E615" s="88"/>
      <c r="F615" s="88"/>
      <c r="G615" s="88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</row>
    <row r="616" spans="1:78" ht="15" customHeight="1">
      <c r="A616" s="69"/>
      <c r="B616" s="69"/>
      <c r="C616" s="69"/>
      <c r="D616" s="69"/>
      <c r="E616" s="88"/>
      <c r="F616" s="88"/>
      <c r="G616" s="88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</row>
    <row r="617" spans="1:78" ht="15" customHeight="1">
      <c r="A617" s="69"/>
      <c r="B617" s="69"/>
      <c r="C617" s="69"/>
      <c r="D617" s="69"/>
      <c r="E617" s="88"/>
      <c r="F617" s="88"/>
      <c r="G617" s="88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</row>
    <row r="618" spans="1:78" ht="15" customHeight="1">
      <c r="A618" s="69"/>
      <c r="B618" s="69"/>
      <c r="C618" s="69"/>
      <c r="D618" s="69"/>
      <c r="E618" s="88"/>
      <c r="F618" s="88"/>
      <c r="G618" s="88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</row>
    <row r="619" spans="1:78" ht="15" customHeight="1">
      <c r="A619" s="69"/>
      <c r="B619" s="69"/>
      <c r="C619" s="69"/>
      <c r="D619" s="69"/>
      <c r="E619" s="88"/>
      <c r="F619" s="88"/>
      <c r="G619" s="88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</row>
    <row r="620" spans="1:78" ht="15" customHeight="1">
      <c r="A620" s="69"/>
      <c r="B620" s="69"/>
      <c r="C620" s="69"/>
      <c r="D620" s="69"/>
      <c r="E620" s="88"/>
      <c r="F620" s="88"/>
      <c r="G620" s="88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</row>
    <row r="621" spans="1:78" ht="15" customHeight="1">
      <c r="A621" s="69"/>
      <c r="B621" s="69"/>
      <c r="C621" s="69"/>
      <c r="D621" s="69"/>
      <c r="E621" s="88"/>
      <c r="F621" s="88"/>
      <c r="G621" s="88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</row>
    <row r="622" spans="1:78" ht="15" customHeight="1">
      <c r="A622" s="69"/>
      <c r="B622" s="69"/>
      <c r="C622" s="69"/>
      <c r="D622" s="69"/>
      <c r="E622" s="88"/>
      <c r="F622" s="88"/>
      <c r="G622" s="88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</row>
    <row r="623" spans="1:78" ht="15" customHeight="1">
      <c r="A623" s="69"/>
      <c r="B623" s="69"/>
      <c r="C623" s="69"/>
      <c r="D623" s="69"/>
      <c r="E623" s="88"/>
      <c r="F623" s="88"/>
      <c r="G623" s="88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</row>
    <row r="624" spans="1:78" ht="15" customHeight="1">
      <c r="A624" s="69"/>
      <c r="B624" s="69"/>
      <c r="C624" s="69"/>
      <c r="D624" s="69"/>
      <c r="E624" s="88"/>
      <c r="F624" s="88"/>
      <c r="G624" s="88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</row>
    <row r="625" spans="1:78" ht="15" customHeight="1">
      <c r="A625" s="69"/>
      <c r="B625" s="69"/>
      <c r="C625" s="69"/>
      <c r="D625" s="69"/>
      <c r="E625" s="88"/>
      <c r="F625" s="88"/>
      <c r="G625" s="88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</row>
    <row r="626" spans="1:78" ht="15" customHeight="1">
      <c r="A626" s="69"/>
      <c r="B626" s="69"/>
      <c r="C626" s="69"/>
      <c r="D626" s="69"/>
      <c r="E626" s="88"/>
      <c r="F626" s="88"/>
      <c r="G626" s="88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</row>
    <row r="627" spans="1:78" ht="15" customHeight="1">
      <c r="A627" s="69"/>
      <c r="B627" s="69"/>
      <c r="C627" s="69"/>
      <c r="D627" s="69"/>
      <c r="E627" s="88"/>
      <c r="F627" s="88"/>
      <c r="G627" s="88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</row>
    <row r="628" spans="1:78" ht="15" customHeight="1">
      <c r="A628" s="69"/>
      <c r="B628" s="69"/>
      <c r="C628" s="69"/>
      <c r="D628" s="69"/>
      <c r="E628" s="88"/>
      <c r="F628" s="88"/>
      <c r="G628" s="88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</row>
    <row r="629" spans="1:78" ht="15" customHeight="1">
      <c r="A629" s="69"/>
      <c r="B629" s="69"/>
      <c r="C629" s="69"/>
      <c r="D629" s="69"/>
      <c r="E629" s="88"/>
      <c r="F629" s="88"/>
      <c r="G629" s="88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</row>
    <row r="630" spans="1:78" ht="15" customHeight="1">
      <c r="A630" s="69"/>
      <c r="B630" s="69"/>
      <c r="C630" s="69"/>
      <c r="D630" s="69"/>
      <c r="E630" s="88"/>
      <c r="F630" s="88"/>
      <c r="G630" s="88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</row>
    <row r="631" spans="1:78" ht="15" customHeight="1">
      <c r="A631" s="69"/>
      <c r="B631" s="69"/>
      <c r="C631" s="69"/>
      <c r="D631" s="69"/>
      <c r="E631" s="88"/>
      <c r="F631" s="88"/>
      <c r="G631" s="88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</row>
    <row r="632" spans="1:78" ht="15" customHeight="1">
      <c r="A632" s="69"/>
      <c r="B632" s="69"/>
      <c r="C632" s="69"/>
      <c r="D632" s="69"/>
      <c r="E632" s="88"/>
      <c r="F632" s="88"/>
      <c r="G632" s="88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</row>
    <row r="633" spans="1:78" ht="15" customHeight="1">
      <c r="A633" s="69"/>
      <c r="B633" s="69"/>
      <c r="C633" s="69"/>
      <c r="D633" s="69"/>
      <c r="E633" s="88"/>
      <c r="F633" s="88"/>
      <c r="G633" s="88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</row>
    <row r="634" spans="1:78" ht="15" customHeight="1">
      <c r="A634" s="69"/>
      <c r="B634" s="69"/>
      <c r="C634" s="69"/>
      <c r="D634" s="69"/>
      <c r="E634" s="88"/>
      <c r="F634" s="88"/>
      <c r="G634" s="88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</row>
    <row r="635" spans="1:78" ht="15" customHeight="1">
      <c r="A635" s="69"/>
      <c r="B635" s="69"/>
      <c r="C635" s="69"/>
      <c r="D635" s="69"/>
      <c r="E635" s="88"/>
      <c r="F635" s="88"/>
      <c r="G635" s="88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</row>
    <row r="636" spans="1:78" ht="15" customHeight="1">
      <c r="A636" s="69"/>
      <c r="B636" s="69"/>
      <c r="C636" s="69"/>
      <c r="D636" s="69"/>
      <c r="E636" s="88"/>
      <c r="F636" s="88"/>
      <c r="G636" s="88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/>
      <c r="BV636" s="69"/>
      <c r="BW636" s="69"/>
      <c r="BX636" s="69"/>
      <c r="BY636" s="69"/>
      <c r="BZ636" s="69"/>
    </row>
    <row r="637" spans="1:78" ht="15" customHeight="1">
      <c r="A637" s="69"/>
      <c r="B637" s="69"/>
      <c r="C637" s="69"/>
      <c r="D637" s="69"/>
      <c r="E637" s="88"/>
      <c r="F637" s="88"/>
      <c r="G637" s="88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/>
      <c r="BP637" s="69"/>
      <c r="BQ637" s="69"/>
      <c r="BR637" s="69"/>
      <c r="BS637" s="69"/>
      <c r="BT637" s="69"/>
      <c r="BU637" s="69"/>
      <c r="BV637" s="69"/>
      <c r="BW637" s="69"/>
      <c r="BX637" s="69"/>
      <c r="BY637" s="69"/>
      <c r="BZ637" s="69"/>
    </row>
    <row r="638" spans="1:78" ht="15" customHeight="1">
      <c r="A638" s="69"/>
      <c r="B638" s="69"/>
      <c r="C638" s="69"/>
      <c r="D638" s="69"/>
      <c r="E638" s="88"/>
      <c r="F638" s="88"/>
      <c r="G638" s="88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</row>
    <row r="639" spans="1:78" ht="15" customHeight="1">
      <c r="A639" s="69"/>
      <c r="B639" s="69"/>
      <c r="C639" s="69"/>
      <c r="D639" s="69"/>
      <c r="E639" s="88"/>
      <c r="F639" s="88"/>
      <c r="G639" s="88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</row>
    <row r="640" spans="1:78" ht="15" customHeight="1">
      <c r="A640" s="69"/>
      <c r="B640" s="69"/>
      <c r="C640" s="69"/>
      <c r="D640" s="69"/>
      <c r="E640" s="88"/>
      <c r="F640" s="88"/>
      <c r="G640" s="88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/>
      <c r="BR640" s="69"/>
      <c r="BS640" s="69"/>
      <c r="BT640" s="69"/>
      <c r="BU640" s="69"/>
      <c r="BV640" s="69"/>
      <c r="BW640" s="69"/>
      <c r="BX640" s="69"/>
      <c r="BY640" s="69"/>
      <c r="BZ640" s="69"/>
    </row>
    <row r="641" spans="1:78" ht="15" customHeight="1">
      <c r="A641" s="69"/>
      <c r="B641" s="69"/>
      <c r="C641" s="69"/>
      <c r="D641" s="69"/>
      <c r="E641" s="88"/>
      <c r="F641" s="88"/>
      <c r="G641" s="88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</row>
    <row r="642" spans="1:78" ht="15" customHeight="1">
      <c r="A642" s="69"/>
      <c r="B642" s="69"/>
      <c r="C642" s="69"/>
      <c r="D642" s="69"/>
      <c r="E642" s="88"/>
      <c r="F642" s="88"/>
      <c r="G642" s="88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</row>
    <row r="643" spans="1:78" ht="15" customHeight="1">
      <c r="A643" s="69"/>
      <c r="B643" s="69"/>
      <c r="C643" s="69"/>
      <c r="D643" s="69"/>
      <c r="E643" s="88"/>
      <c r="F643" s="88"/>
      <c r="G643" s="88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69"/>
      <c r="BP643" s="69"/>
      <c r="BQ643" s="69"/>
      <c r="BR643" s="69"/>
      <c r="BS643" s="69"/>
      <c r="BT643" s="69"/>
      <c r="BU643" s="69"/>
      <c r="BV643" s="69"/>
      <c r="BW643" s="69"/>
      <c r="BX643" s="69"/>
      <c r="BY643" s="69"/>
      <c r="BZ643" s="69"/>
    </row>
    <row r="644" spans="1:78" ht="15" customHeight="1">
      <c r="A644" s="69"/>
      <c r="B644" s="69"/>
      <c r="C644" s="69"/>
      <c r="D644" s="69"/>
      <c r="E644" s="88"/>
      <c r="F644" s="88"/>
      <c r="G644" s="88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</row>
    <row r="645" spans="1:78" ht="15" customHeight="1">
      <c r="A645" s="69"/>
      <c r="B645" s="69"/>
      <c r="C645" s="69"/>
      <c r="D645" s="69"/>
      <c r="E645" s="88"/>
      <c r="F645" s="88"/>
      <c r="G645" s="88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/>
      <c r="BV645" s="69"/>
      <c r="BW645" s="69"/>
      <c r="BX645" s="69"/>
      <c r="BY645" s="69"/>
      <c r="BZ645" s="69"/>
    </row>
    <row r="646" spans="1:78" ht="15" customHeight="1">
      <c r="A646" s="69"/>
      <c r="B646" s="69"/>
      <c r="C646" s="69"/>
      <c r="D646" s="69"/>
      <c r="E646" s="88"/>
      <c r="F646" s="88"/>
      <c r="G646" s="88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</row>
    <row r="647" spans="1:78" ht="15" customHeight="1">
      <c r="A647" s="69"/>
      <c r="B647" s="69"/>
      <c r="C647" s="69"/>
      <c r="D647" s="69"/>
      <c r="E647" s="88"/>
      <c r="F647" s="88"/>
      <c r="G647" s="88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  <c r="BI647" s="69"/>
      <c r="BJ647" s="69"/>
      <c r="BK647" s="69"/>
      <c r="BL647" s="69"/>
      <c r="BM647" s="69"/>
      <c r="BN647" s="69"/>
      <c r="BO647" s="69"/>
      <c r="BP647" s="69"/>
      <c r="BQ647" s="69"/>
      <c r="BR647" s="69"/>
      <c r="BS647" s="69"/>
      <c r="BT647" s="69"/>
      <c r="BU647" s="69"/>
      <c r="BV647" s="69"/>
      <c r="BW647" s="69"/>
      <c r="BX647" s="69"/>
      <c r="BY647" s="69"/>
      <c r="BZ647" s="69"/>
    </row>
    <row r="648" spans="1:78" ht="15" customHeight="1">
      <c r="A648" s="69"/>
      <c r="B648" s="69"/>
      <c r="C648" s="69"/>
      <c r="D648" s="69"/>
      <c r="E648" s="88"/>
      <c r="F648" s="88"/>
      <c r="G648" s="88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</row>
    <row r="649" spans="1:78" ht="15" customHeight="1">
      <c r="A649" s="69"/>
      <c r="B649" s="69"/>
      <c r="C649" s="69"/>
      <c r="D649" s="69"/>
      <c r="E649" s="88"/>
      <c r="F649" s="88"/>
      <c r="G649" s="88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</row>
    <row r="650" spans="1:78" ht="15" customHeight="1">
      <c r="A650" s="69"/>
      <c r="B650" s="69"/>
      <c r="C650" s="69"/>
      <c r="D650" s="69"/>
      <c r="E650" s="88"/>
      <c r="F650" s="88"/>
      <c r="G650" s="88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</row>
    <row r="651" spans="1:78" ht="15" customHeight="1">
      <c r="A651" s="69"/>
      <c r="B651" s="69"/>
      <c r="C651" s="69"/>
      <c r="D651" s="69"/>
      <c r="E651" s="88"/>
      <c r="F651" s="88"/>
      <c r="G651" s="88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</row>
    <row r="652" spans="1:78" ht="15" customHeight="1">
      <c r="A652" s="69"/>
      <c r="B652" s="69"/>
      <c r="C652" s="69"/>
      <c r="D652" s="69"/>
      <c r="E652" s="88"/>
      <c r="F652" s="88"/>
      <c r="G652" s="88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</row>
    <row r="653" spans="1:78" ht="15" customHeight="1">
      <c r="A653" s="69"/>
      <c r="B653" s="69"/>
      <c r="C653" s="69"/>
      <c r="D653" s="69"/>
      <c r="E653" s="88"/>
      <c r="F653" s="88"/>
      <c r="G653" s="88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</row>
    <row r="654" spans="1:78" ht="15" customHeight="1">
      <c r="A654" s="69"/>
      <c r="B654" s="69"/>
      <c r="C654" s="69"/>
      <c r="D654" s="69"/>
      <c r="E654" s="88"/>
      <c r="F654" s="88"/>
      <c r="G654" s="88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/>
    </row>
    <row r="655" spans="1:78" ht="15" customHeight="1">
      <c r="A655" s="69"/>
      <c r="B655" s="69"/>
      <c r="C655" s="69"/>
      <c r="D655" s="69"/>
      <c r="E655" s="88"/>
      <c r="F655" s="88"/>
      <c r="G655" s="88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69"/>
      <c r="BP655" s="69"/>
      <c r="BQ655" s="69"/>
      <c r="BR655" s="69"/>
      <c r="BS655" s="69"/>
      <c r="BT655" s="69"/>
      <c r="BU655" s="69"/>
      <c r="BV655" s="69"/>
      <c r="BW655" s="69"/>
      <c r="BX655" s="69"/>
      <c r="BY655" s="69"/>
      <c r="BZ655" s="69"/>
    </row>
    <row r="656" spans="1:78" ht="15" customHeight="1">
      <c r="A656" s="69"/>
      <c r="B656" s="69"/>
      <c r="C656" s="69"/>
      <c r="D656" s="69"/>
      <c r="E656" s="88"/>
      <c r="F656" s="88"/>
      <c r="G656" s="88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69"/>
      <c r="BP656" s="69"/>
      <c r="BQ656" s="69"/>
      <c r="BR656" s="69"/>
      <c r="BS656" s="69"/>
      <c r="BT656" s="69"/>
      <c r="BU656" s="69"/>
      <c r="BV656" s="69"/>
      <c r="BW656" s="69"/>
      <c r="BX656" s="69"/>
      <c r="BY656" s="69"/>
      <c r="BZ656" s="69"/>
    </row>
    <row r="657" spans="1:78" ht="15" customHeight="1">
      <c r="A657" s="69"/>
      <c r="B657" s="69"/>
      <c r="C657" s="69"/>
      <c r="D657" s="69"/>
      <c r="E657" s="88"/>
      <c r="F657" s="88"/>
      <c r="G657" s="88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</row>
    <row r="658" spans="1:78" ht="15" customHeight="1">
      <c r="A658" s="69"/>
      <c r="B658" s="69"/>
      <c r="C658" s="69"/>
      <c r="D658" s="69"/>
      <c r="E658" s="88"/>
      <c r="F658" s="88"/>
      <c r="G658" s="88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</row>
    <row r="659" spans="1:78" ht="15" customHeight="1">
      <c r="A659" s="69"/>
      <c r="B659" s="69"/>
      <c r="C659" s="69"/>
      <c r="D659" s="69"/>
      <c r="E659" s="88"/>
      <c r="F659" s="88"/>
      <c r="G659" s="88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/>
      <c r="BS659" s="69"/>
      <c r="BT659" s="69"/>
      <c r="BU659" s="69"/>
      <c r="BV659" s="69"/>
      <c r="BW659" s="69"/>
      <c r="BX659" s="69"/>
      <c r="BY659" s="69"/>
      <c r="BZ659" s="69"/>
    </row>
    <row r="660" spans="1:78" ht="15" customHeight="1">
      <c r="A660" s="69"/>
      <c r="B660" s="69"/>
      <c r="C660" s="69"/>
      <c r="D660" s="69"/>
      <c r="E660" s="88"/>
      <c r="F660" s="88"/>
      <c r="G660" s="88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69"/>
      <c r="BK660" s="69"/>
      <c r="BL660" s="69"/>
      <c r="BM660" s="69"/>
      <c r="BN660" s="69"/>
      <c r="BO660" s="69"/>
      <c r="BP660" s="69"/>
      <c r="BQ660" s="69"/>
      <c r="BR660" s="69"/>
      <c r="BS660" s="69"/>
      <c r="BT660" s="69"/>
      <c r="BU660" s="69"/>
      <c r="BV660" s="69"/>
      <c r="BW660" s="69"/>
      <c r="BX660" s="69"/>
      <c r="BY660" s="69"/>
      <c r="BZ660" s="69"/>
    </row>
    <row r="661" spans="1:78" ht="15" customHeight="1">
      <c r="A661" s="69"/>
      <c r="B661" s="69"/>
      <c r="C661" s="69"/>
      <c r="D661" s="69"/>
      <c r="E661" s="88"/>
      <c r="F661" s="88"/>
      <c r="G661" s="88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69"/>
      <c r="BP661" s="69"/>
      <c r="BQ661" s="69"/>
      <c r="BR661" s="69"/>
      <c r="BS661" s="69"/>
      <c r="BT661" s="69"/>
      <c r="BU661" s="69"/>
      <c r="BV661" s="69"/>
      <c r="BW661" s="69"/>
      <c r="BX661" s="69"/>
      <c r="BY661" s="69"/>
      <c r="BZ661" s="69"/>
    </row>
    <row r="662" spans="1:78" ht="15" customHeight="1">
      <c r="A662" s="69"/>
      <c r="B662" s="69"/>
      <c r="C662" s="69"/>
      <c r="D662" s="69"/>
      <c r="E662" s="88"/>
      <c r="F662" s="88"/>
      <c r="G662" s="88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  <c r="BI662" s="69"/>
      <c r="BJ662" s="69"/>
      <c r="BK662" s="69"/>
      <c r="BL662" s="69"/>
      <c r="BM662" s="69"/>
      <c r="BN662" s="69"/>
      <c r="BO662" s="69"/>
      <c r="BP662" s="69"/>
      <c r="BQ662" s="69"/>
      <c r="BR662" s="69"/>
      <c r="BS662" s="69"/>
      <c r="BT662" s="69"/>
      <c r="BU662" s="69"/>
      <c r="BV662" s="69"/>
      <c r="BW662" s="69"/>
      <c r="BX662" s="69"/>
      <c r="BY662" s="69"/>
      <c r="BZ662" s="69"/>
    </row>
    <row r="663" spans="1:78" ht="15" customHeight="1">
      <c r="A663" s="69"/>
      <c r="B663" s="69"/>
      <c r="C663" s="69"/>
      <c r="D663" s="69"/>
      <c r="E663" s="88"/>
      <c r="F663" s="88"/>
      <c r="G663" s="88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69"/>
      <c r="BP663" s="69"/>
      <c r="BQ663" s="69"/>
      <c r="BR663" s="69"/>
      <c r="BS663" s="69"/>
      <c r="BT663" s="69"/>
      <c r="BU663" s="69"/>
      <c r="BV663" s="69"/>
      <c r="BW663" s="69"/>
      <c r="BX663" s="69"/>
      <c r="BY663" s="69"/>
      <c r="BZ663" s="69"/>
    </row>
    <row r="664" spans="1:78" ht="15" customHeight="1">
      <c r="A664" s="69"/>
      <c r="B664" s="69"/>
      <c r="C664" s="69"/>
      <c r="D664" s="69"/>
      <c r="E664" s="88"/>
      <c r="F664" s="88"/>
      <c r="G664" s="88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  <c r="BM664" s="69"/>
      <c r="BN664" s="69"/>
      <c r="BO664" s="69"/>
      <c r="BP664" s="69"/>
      <c r="BQ664" s="69"/>
      <c r="BR664" s="69"/>
      <c r="BS664" s="69"/>
      <c r="BT664" s="69"/>
      <c r="BU664" s="69"/>
      <c r="BV664" s="69"/>
      <c r="BW664" s="69"/>
      <c r="BX664" s="69"/>
      <c r="BY664" s="69"/>
      <c r="BZ664" s="69"/>
    </row>
    <row r="665" spans="1:78" ht="15" customHeight="1">
      <c r="A665" s="69"/>
      <c r="B665" s="69"/>
      <c r="C665" s="69"/>
      <c r="D665" s="69"/>
      <c r="E665" s="88"/>
      <c r="F665" s="88"/>
      <c r="G665" s="88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69"/>
      <c r="BP665" s="69"/>
      <c r="BQ665" s="69"/>
      <c r="BR665" s="69"/>
      <c r="BS665" s="69"/>
      <c r="BT665" s="69"/>
      <c r="BU665" s="69"/>
      <c r="BV665" s="69"/>
      <c r="BW665" s="69"/>
      <c r="BX665" s="69"/>
      <c r="BY665" s="69"/>
      <c r="BZ665" s="69"/>
    </row>
    <row r="666" spans="1:78" ht="15" customHeight="1">
      <c r="A666" s="69"/>
      <c r="B666" s="69"/>
      <c r="C666" s="69"/>
      <c r="D666" s="69"/>
      <c r="E666" s="88"/>
      <c r="F666" s="88"/>
      <c r="G666" s="88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  <c r="BI666" s="69"/>
      <c r="BJ666" s="69"/>
      <c r="BK666" s="69"/>
      <c r="BL666" s="69"/>
      <c r="BM666" s="69"/>
      <c r="BN666" s="69"/>
      <c r="BO666" s="69"/>
      <c r="BP666" s="69"/>
      <c r="BQ666" s="69"/>
      <c r="BR666" s="69"/>
      <c r="BS666" s="69"/>
      <c r="BT666" s="69"/>
      <c r="BU666" s="69"/>
      <c r="BV666" s="69"/>
      <c r="BW666" s="69"/>
      <c r="BX666" s="69"/>
      <c r="BY666" s="69"/>
      <c r="BZ666" s="69"/>
    </row>
    <row r="667" spans="1:78" ht="15" customHeight="1">
      <c r="A667" s="69"/>
      <c r="B667" s="69"/>
      <c r="C667" s="69"/>
      <c r="D667" s="69"/>
      <c r="E667" s="88"/>
      <c r="F667" s="88"/>
      <c r="G667" s="88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69"/>
      <c r="BP667" s="69"/>
      <c r="BQ667" s="69"/>
      <c r="BR667" s="69"/>
      <c r="BS667" s="69"/>
      <c r="BT667" s="69"/>
      <c r="BU667" s="69"/>
      <c r="BV667" s="69"/>
      <c r="BW667" s="69"/>
      <c r="BX667" s="69"/>
      <c r="BY667" s="69"/>
      <c r="BZ667" s="69"/>
    </row>
    <row r="668" spans="1:78" ht="15" customHeight="1">
      <c r="A668" s="69"/>
      <c r="B668" s="69"/>
      <c r="C668" s="69"/>
      <c r="D668" s="69"/>
      <c r="E668" s="88"/>
      <c r="F668" s="88"/>
      <c r="G668" s="88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9"/>
      <c r="BG668" s="69"/>
      <c r="BH668" s="69"/>
      <c r="BI668" s="69"/>
      <c r="BJ668" s="69"/>
      <c r="BK668" s="69"/>
      <c r="BL668" s="69"/>
      <c r="BM668" s="69"/>
      <c r="BN668" s="69"/>
      <c r="BO668" s="69"/>
      <c r="BP668" s="69"/>
      <c r="BQ668" s="69"/>
      <c r="BR668" s="69"/>
      <c r="BS668" s="69"/>
      <c r="BT668" s="69"/>
      <c r="BU668" s="69"/>
      <c r="BV668" s="69"/>
      <c r="BW668" s="69"/>
      <c r="BX668" s="69"/>
      <c r="BY668" s="69"/>
      <c r="BZ668" s="69"/>
    </row>
    <row r="669" spans="1:78" ht="15" customHeight="1">
      <c r="A669" s="69"/>
      <c r="B669" s="69"/>
      <c r="C669" s="69"/>
      <c r="D669" s="69"/>
      <c r="E669" s="88"/>
      <c r="F669" s="88"/>
      <c r="G669" s="88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/>
      <c r="BG669" s="69"/>
      <c r="BH669" s="69"/>
      <c r="BI669" s="69"/>
      <c r="BJ669" s="69"/>
      <c r="BK669" s="69"/>
      <c r="BL669" s="69"/>
      <c r="BM669" s="69"/>
      <c r="BN669" s="69"/>
      <c r="BO669" s="69"/>
      <c r="BP669" s="69"/>
      <c r="BQ669" s="69"/>
      <c r="BR669" s="69"/>
      <c r="BS669" s="69"/>
      <c r="BT669" s="69"/>
      <c r="BU669" s="69"/>
      <c r="BV669" s="69"/>
      <c r="BW669" s="69"/>
      <c r="BX669" s="69"/>
      <c r="BY669" s="69"/>
      <c r="BZ669" s="69"/>
    </row>
    <row r="670" spans="1:78" ht="15" customHeight="1">
      <c r="A670" s="69"/>
      <c r="B670" s="69"/>
      <c r="C670" s="69"/>
      <c r="D670" s="69"/>
      <c r="E670" s="88"/>
      <c r="F670" s="88"/>
      <c r="G670" s="88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</row>
    <row r="671" spans="1:78" ht="15" customHeight="1">
      <c r="A671" s="69"/>
      <c r="B671" s="69"/>
      <c r="C671" s="69"/>
      <c r="D671" s="69"/>
      <c r="E671" s="88"/>
      <c r="F671" s="88"/>
      <c r="G671" s="88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  <c r="BI671" s="69"/>
      <c r="BJ671" s="69"/>
      <c r="BK671" s="69"/>
      <c r="BL671" s="69"/>
      <c r="BM671" s="69"/>
      <c r="BN671" s="69"/>
      <c r="BO671" s="69"/>
      <c r="BP671" s="69"/>
      <c r="BQ671" s="69"/>
      <c r="BR671" s="69"/>
      <c r="BS671" s="69"/>
      <c r="BT671" s="69"/>
      <c r="BU671" s="69"/>
      <c r="BV671" s="69"/>
      <c r="BW671" s="69"/>
      <c r="BX671" s="69"/>
      <c r="BY671" s="69"/>
      <c r="BZ671" s="69"/>
    </row>
    <row r="672" spans="1:78" ht="15" customHeight="1">
      <c r="A672" s="69"/>
      <c r="B672" s="69"/>
      <c r="C672" s="69"/>
      <c r="D672" s="69"/>
      <c r="E672" s="88"/>
      <c r="F672" s="88"/>
      <c r="G672" s="88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  <c r="BI672" s="69"/>
      <c r="BJ672" s="69"/>
      <c r="BK672" s="69"/>
      <c r="BL672" s="69"/>
      <c r="BM672" s="69"/>
      <c r="BN672" s="69"/>
      <c r="BO672" s="69"/>
      <c r="BP672" s="69"/>
      <c r="BQ672" s="69"/>
      <c r="BR672" s="69"/>
      <c r="BS672" s="69"/>
      <c r="BT672" s="69"/>
      <c r="BU672" s="69"/>
      <c r="BV672" s="69"/>
      <c r="BW672" s="69"/>
      <c r="BX672" s="69"/>
      <c r="BY672" s="69"/>
      <c r="BZ672" s="69"/>
    </row>
    <row r="673" spans="1:78" ht="15" customHeight="1">
      <c r="A673" s="69"/>
      <c r="B673" s="69"/>
      <c r="C673" s="69"/>
      <c r="D673" s="69"/>
      <c r="E673" s="88"/>
      <c r="F673" s="88"/>
      <c r="G673" s="88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  <c r="BI673" s="69"/>
      <c r="BJ673" s="69"/>
      <c r="BK673" s="69"/>
      <c r="BL673" s="69"/>
      <c r="BM673" s="69"/>
      <c r="BN673" s="69"/>
      <c r="BO673" s="69"/>
      <c r="BP673" s="69"/>
      <c r="BQ673" s="69"/>
      <c r="BR673" s="69"/>
      <c r="BS673" s="69"/>
      <c r="BT673" s="69"/>
      <c r="BU673" s="69"/>
      <c r="BV673" s="69"/>
      <c r="BW673" s="69"/>
      <c r="BX673" s="69"/>
      <c r="BY673" s="69"/>
      <c r="BZ673" s="69"/>
    </row>
    <row r="674" spans="1:78" ht="15" customHeight="1">
      <c r="A674" s="69"/>
      <c r="B674" s="69"/>
      <c r="C674" s="69"/>
      <c r="D674" s="69"/>
      <c r="E674" s="88"/>
      <c r="F674" s="88"/>
      <c r="G674" s="88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69"/>
      <c r="BP674" s="69"/>
      <c r="BQ674" s="69"/>
      <c r="BR674" s="69"/>
      <c r="BS674" s="69"/>
      <c r="BT674" s="69"/>
      <c r="BU674" s="69"/>
      <c r="BV674" s="69"/>
      <c r="BW674" s="69"/>
      <c r="BX674" s="69"/>
      <c r="BY674" s="69"/>
      <c r="BZ674" s="69"/>
    </row>
    <row r="675" spans="1:78" ht="15" customHeight="1">
      <c r="A675" s="69"/>
      <c r="B675" s="69"/>
      <c r="C675" s="69"/>
      <c r="D675" s="69"/>
      <c r="E675" s="88"/>
      <c r="F675" s="88"/>
      <c r="G675" s="88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/>
      <c r="BO675" s="69"/>
      <c r="BP675" s="69"/>
      <c r="BQ675" s="69"/>
      <c r="BR675" s="69"/>
      <c r="BS675" s="69"/>
      <c r="BT675" s="69"/>
      <c r="BU675" s="69"/>
      <c r="BV675" s="69"/>
      <c r="BW675" s="69"/>
      <c r="BX675" s="69"/>
      <c r="BY675" s="69"/>
      <c r="BZ675" s="69"/>
    </row>
    <row r="676" spans="1:78" ht="15" customHeight="1">
      <c r="A676" s="69"/>
      <c r="B676" s="69"/>
      <c r="C676" s="69"/>
      <c r="D676" s="69"/>
      <c r="E676" s="88"/>
      <c r="F676" s="88"/>
      <c r="G676" s="88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  <c r="BI676" s="69"/>
      <c r="BJ676" s="69"/>
      <c r="BK676" s="69"/>
      <c r="BL676" s="69"/>
      <c r="BM676" s="69"/>
      <c r="BN676" s="69"/>
      <c r="BO676" s="69"/>
      <c r="BP676" s="69"/>
      <c r="BQ676" s="69"/>
      <c r="BR676" s="69"/>
      <c r="BS676" s="69"/>
      <c r="BT676" s="69"/>
      <c r="BU676" s="69"/>
      <c r="BV676" s="69"/>
      <c r="BW676" s="69"/>
      <c r="BX676" s="69"/>
      <c r="BY676" s="69"/>
      <c r="BZ676" s="69"/>
    </row>
    <row r="677" spans="1:78" ht="15" customHeight="1">
      <c r="A677" s="69"/>
      <c r="B677" s="69"/>
      <c r="C677" s="69"/>
      <c r="D677" s="69"/>
      <c r="E677" s="88"/>
      <c r="F677" s="88"/>
      <c r="G677" s="88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/>
      <c r="BO677" s="69"/>
      <c r="BP677" s="69"/>
      <c r="BQ677" s="69"/>
      <c r="BR677" s="69"/>
      <c r="BS677" s="69"/>
      <c r="BT677" s="69"/>
      <c r="BU677" s="69"/>
      <c r="BV677" s="69"/>
      <c r="BW677" s="69"/>
      <c r="BX677" s="69"/>
      <c r="BY677" s="69"/>
      <c r="BZ677" s="69"/>
    </row>
    <row r="678" spans="1:78" ht="15" customHeight="1">
      <c r="A678" s="69"/>
      <c r="B678" s="69"/>
      <c r="C678" s="69"/>
      <c r="D678" s="69"/>
      <c r="E678" s="88"/>
      <c r="F678" s="88"/>
      <c r="G678" s="88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  <c r="BI678" s="69"/>
      <c r="BJ678" s="69"/>
      <c r="BK678" s="69"/>
      <c r="BL678" s="69"/>
      <c r="BM678" s="69"/>
      <c r="BN678" s="69"/>
      <c r="BO678" s="69"/>
      <c r="BP678" s="69"/>
      <c r="BQ678" s="69"/>
      <c r="BR678" s="69"/>
      <c r="BS678" s="69"/>
      <c r="BT678" s="69"/>
      <c r="BU678" s="69"/>
      <c r="BV678" s="69"/>
      <c r="BW678" s="69"/>
      <c r="BX678" s="69"/>
      <c r="BY678" s="69"/>
      <c r="BZ678" s="69"/>
    </row>
    <row r="679" spans="1:78" ht="15" customHeight="1">
      <c r="A679" s="69"/>
      <c r="B679" s="69"/>
      <c r="C679" s="69"/>
      <c r="D679" s="69"/>
      <c r="E679" s="88"/>
      <c r="F679" s="88"/>
      <c r="G679" s="88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  <c r="BI679" s="69"/>
      <c r="BJ679" s="69"/>
      <c r="BK679" s="69"/>
      <c r="BL679" s="69"/>
      <c r="BM679" s="69"/>
      <c r="BN679" s="69"/>
      <c r="BO679" s="69"/>
      <c r="BP679" s="69"/>
      <c r="BQ679" s="69"/>
      <c r="BR679" s="69"/>
      <c r="BS679" s="69"/>
      <c r="BT679" s="69"/>
      <c r="BU679" s="69"/>
      <c r="BV679" s="69"/>
      <c r="BW679" s="69"/>
      <c r="BX679" s="69"/>
      <c r="BY679" s="69"/>
      <c r="BZ679" s="69"/>
    </row>
    <row r="680" spans="1:78" ht="15" customHeight="1">
      <c r="A680" s="69"/>
      <c r="B680" s="69"/>
      <c r="C680" s="69"/>
      <c r="D680" s="69"/>
      <c r="E680" s="88"/>
      <c r="F680" s="88"/>
      <c r="G680" s="88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  <c r="BI680" s="69"/>
      <c r="BJ680" s="69"/>
      <c r="BK680" s="69"/>
      <c r="BL680" s="69"/>
      <c r="BM680" s="69"/>
      <c r="BN680" s="69"/>
      <c r="BO680" s="69"/>
      <c r="BP680" s="69"/>
      <c r="BQ680" s="69"/>
      <c r="BR680" s="69"/>
      <c r="BS680" s="69"/>
      <c r="BT680" s="69"/>
      <c r="BU680" s="69"/>
      <c r="BV680" s="69"/>
      <c r="BW680" s="69"/>
      <c r="BX680" s="69"/>
      <c r="BY680" s="69"/>
      <c r="BZ680" s="69"/>
    </row>
    <row r="681" spans="1:78" ht="15" customHeight="1">
      <c r="A681" s="69"/>
      <c r="B681" s="69"/>
      <c r="C681" s="69"/>
      <c r="D681" s="69"/>
      <c r="E681" s="88"/>
      <c r="F681" s="88"/>
      <c r="G681" s="88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</row>
    <row r="682" spans="1:78" ht="15" customHeight="1">
      <c r="A682" s="69"/>
      <c r="B682" s="69"/>
      <c r="C682" s="69"/>
      <c r="D682" s="69"/>
      <c r="E682" s="88"/>
      <c r="F682" s="88"/>
      <c r="G682" s="88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  <c r="BI682" s="69"/>
      <c r="BJ682" s="69"/>
      <c r="BK682" s="69"/>
      <c r="BL682" s="69"/>
      <c r="BM682" s="69"/>
      <c r="BN682" s="69"/>
      <c r="BO682" s="69"/>
      <c r="BP682" s="69"/>
      <c r="BQ682" s="69"/>
      <c r="BR682" s="69"/>
      <c r="BS682" s="69"/>
      <c r="BT682" s="69"/>
      <c r="BU682" s="69"/>
      <c r="BV682" s="69"/>
      <c r="BW682" s="69"/>
      <c r="BX682" s="69"/>
      <c r="BY682" s="69"/>
      <c r="BZ682" s="69"/>
    </row>
    <row r="683" spans="1:78" ht="15" customHeight="1">
      <c r="A683" s="69"/>
      <c r="B683" s="69"/>
      <c r="C683" s="69"/>
      <c r="D683" s="69"/>
      <c r="E683" s="88"/>
      <c r="F683" s="88"/>
      <c r="G683" s="88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/>
      <c r="BG683" s="69"/>
      <c r="BH683" s="69"/>
      <c r="BI683" s="69"/>
      <c r="BJ683" s="69"/>
      <c r="BK683" s="69"/>
      <c r="BL683" s="69"/>
      <c r="BM683" s="69"/>
      <c r="BN683" s="69"/>
      <c r="BO683" s="69"/>
      <c r="BP683" s="69"/>
      <c r="BQ683" s="69"/>
      <c r="BR683" s="69"/>
      <c r="BS683" s="69"/>
      <c r="BT683" s="69"/>
      <c r="BU683" s="69"/>
      <c r="BV683" s="69"/>
      <c r="BW683" s="69"/>
      <c r="BX683" s="69"/>
      <c r="BY683" s="69"/>
      <c r="BZ683" s="69"/>
    </row>
    <row r="684" spans="1:78" ht="15" customHeight="1">
      <c r="A684" s="69"/>
      <c r="B684" s="69"/>
      <c r="C684" s="69"/>
      <c r="D684" s="69"/>
      <c r="E684" s="88"/>
      <c r="F684" s="88"/>
      <c r="G684" s="88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9"/>
      <c r="BG684" s="69"/>
      <c r="BH684" s="69"/>
      <c r="BI684" s="69"/>
      <c r="BJ684" s="69"/>
      <c r="BK684" s="69"/>
      <c r="BL684" s="69"/>
      <c r="BM684" s="69"/>
      <c r="BN684" s="69"/>
      <c r="BO684" s="69"/>
      <c r="BP684" s="69"/>
      <c r="BQ684" s="69"/>
      <c r="BR684" s="69"/>
      <c r="BS684" s="69"/>
      <c r="BT684" s="69"/>
      <c r="BU684" s="69"/>
      <c r="BV684" s="69"/>
      <c r="BW684" s="69"/>
      <c r="BX684" s="69"/>
      <c r="BY684" s="69"/>
      <c r="BZ684" s="69"/>
    </row>
    <row r="685" spans="1:78" ht="15" customHeight="1">
      <c r="A685" s="69"/>
      <c r="B685" s="69"/>
      <c r="C685" s="69"/>
      <c r="D685" s="69"/>
      <c r="E685" s="88"/>
      <c r="F685" s="88"/>
      <c r="G685" s="88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  <c r="BI685" s="69"/>
      <c r="BJ685" s="69"/>
      <c r="BK685" s="69"/>
      <c r="BL685" s="69"/>
      <c r="BM685" s="69"/>
      <c r="BN685" s="69"/>
      <c r="BO685" s="69"/>
      <c r="BP685" s="69"/>
      <c r="BQ685" s="69"/>
      <c r="BR685" s="69"/>
      <c r="BS685" s="69"/>
      <c r="BT685" s="69"/>
      <c r="BU685" s="69"/>
      <c r="BV685" s="69"/>
      <c r="BW685" s="69"/>
      <c r="BX685" s="69"/>
      <c r="BY685" s="69"/>
      <c r="BZ685" s="69"/>
    </row>
    <row r="686" spans="1:78" ht="15" customHeight="1">
      <c r="A686" s="69"/>
      <c r="B686" s="69"/>
      <c r="C686" s="69"/>
      <c r="D686" s="69"/>
      <c r="E686" s="88"/>
      <c r="F686" s="88"/>
      <c r="G686" s="88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</row>
    <row r="687" spans="1:78" ht="15" customHeight="1">
      <c r="A687" s="69"/>
      <c r="B687" s="69"/>
      <c r="C687" s="69"/>
      <c r="D687" s="69"/>
      <c r="E687" s="88"/>
      <c r="F687" s="88"/>
      <c r="G687" s="88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</row>
    <row r="688" spans="1:78" ht="15" customHeight="1">
      <c r="A688" s="69"/>
      <c r="B688" s="69"/>
      <c r="C688" s="69"/>
      <c r="D688" s="69"/>
      <c r="E688" s="88"/>
      <c r="F688" s="88"/>
      <c r="G688" s="88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</row>
    <row r="689" spans="1:78" ht="15" customHeight="1">
      <c r="A689" s="69"/>
      <c r="B689" s="69"/>
      <c r="C689" s="69"/>
      <c r="D689" s="69"/>
      <c r="E689" s="88"/>
      <c r="F689" s="88"/>
      <c r="G689" s="88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  <c r="BI689" s="69"/>
      <c r="BJ689" s="69"/>
      <c r="BK689" s="69"/>
      <c r="BL689" s="69"/>
      <c r="BM689" s="69"/>
      <c r="BN689" s="69"/>
      <c r="BO689" s="69"/>
      <c r="BP689" s="69"/>
      <c r="BQ689" s="69"/>
      <c r="BR689" s="69"/>
      <c r="BS689" s="69"/>
      <c r="BT689" s="69"/>
      <c r="BU689" s="69"/>
      <c r="BV689" s="69"/>
      <c r="BW689" s="69"/>
      <c r="BX689" s="69"/>
      <c r="BY689" s="69"/>
      <c r="BZ689" s="69"/>
    </row>
    <row r="690" spans="1:78" ht="15" customHeight="1">
      <c r="A690" s="69"/>
      <c r="B690" s="69"/>
      <c r="C690" s="69"/>
      <c r="D690" s="69"/>
      <c r="E690" s="88"/>
      <c r="F690" s="88"/>
      <c r="G690" s="88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  <c r="BI690" s="69"/>
      <c r="BJ690" s="69"/>
      <c r="BK690" s="69"/>
      <c r="BL690" s="69"/>
      <c r="BM690" s="69"/>
      <c r="BN690" s="69"/>
      <c r="BO690" s="69"/>
      <c r="BP690" s="69"/>
      <c r="BQ690" s="69"/>
      <c r="BR690" s="69"/>
      <c r="BS690" s="69"/>
      <c r="BT690" s="69"/>
      <c r="BU690" s="69"/>
      <c r="BV690" s="69"/>
      <c r="BW690" s="69"/>
      <c r="BX690" s="69"/>
      <c r="BY690" s="69"/>
      <c r="BZ690" s="69"/>
    </row>
    <row r="691" spans="1:78" ht="15" customHeight="1">
      <c r="A691" s="69"/>
      <c r="B691" s="69"/>
      <c r="C691" s="69"/>
      <c r="D691" s="69"/>
      <c r="E691" s="88"/>
      <c r="F691" s="88"/>
      <c r="G691" s="88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  <c r="BM691" s="69"/>
      <c r="BN691" s="69"/>
      <c r="BO691" s="69"/>
      <c r="BP691" s="69"/>
      <c r="BQ691" s="69"/>
      <c r="BR691" s="69"/>
      <c r="BS691" s="69"/>
      <c r="BT691" s="69"/>
      <c r="BU691" s="69"/>
      <c r="BV691" s="69"/>
      <c r="BW691" s="69"/>
      <c r="BX691" s="69"/>
      <c r="BY691" s="69"/>
      <c r="BZ691" s="69"/>
    </row>
    <row r="692" spans="1:78" ht="15" customHeight="1">
      <c r="A692" s="69"/>
      <c r="B692" s="69"/>
      <c r="C692" s="69"/>
      <c r="D692" s="69"/>
      <c r="E692" s="88"/>
      <c r="F692" s="88"/>
      <c r="G692" s="88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/>
      <c r="BG692" s="69"/>
      <c r="BH692" s="69"/>
      <c r="BI692" s="69"/>
      <c r="BJ692" s="69"/>
      <c r="BK692" s="69"/>
      <c r="BL692" s="69"/>
      <c r="BM692" s="69"/>
      <c r="BN692" s="69"/>
      <c r="BO692" s="69"/>
      <c r="BP692" s="69"/>
      <c r="BQ692" s="69"/>
      <c r="BR692" s="69"/>
      <c r="BS692" s="69"/>
      <c r="BT692" s="69"/>
      <c r="BU692" s="69"/>
      <c r="BV692" s="69"/>
      <c r="BW692" s="69"/>
      <c r="BX692" s="69"/>
      <c r="BY692" s="69"/>
      <c r="BZ692" s="69"/>
    </row>
    <row r="693" spans="1:78" ht="15" customHeight="1">
      <c r="A693" s="69"/>
      <c r="B693" s="69"/>
      <c r="C693" s="69"/>
      <c r="D693" s="69"/>
      <c r="E693" s="88"/>
      <c r="F693" s="88"/>
      <c r="G693" s="88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9"/>
      <c r="BG693" s="69"/>
      <c r="BH693" s="69"/>
      <c r="BI693" s="69"/>
      <c r="BJ693" s="69"/>
      <c r="BK693" s="69"/>
      <c r="BL693" s="69"/>
      <c r="BM693" s="69"/>
      <c r="BN693" s="69"/>
      <c r="BO693" s="69"/>
      <c r="BP693" s="69"/>
      <c r="BQ693" s="69"/>
      <c r="BR693" s="69"/>
      <c r="BS693" s="69"/>
      <c r="BT693" s="69"/>
      <c r="BU693" s="69"/>
      <c r="BV693" s="69"/>
      <c r="BW693" s="69"/>
      <c r="BX693" s="69"/>
      <c r="BY693" s="69"/>
      <c r="BZ693" s="69"/>
    </row>
    <row r="694" spans="1:78" ht="15" customHeight="1">
      <c r="A694" s="69"/>
      <c r="B694" s="69"/>
      <c r="C694" s="69"/>
      <c r="D694" s="69"/>
      <c r="E694" s="88"/>
      <c r="F694" s="88"/>
      <c r="G694" s="88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9"/>
      <c r="BG694" s="69"/>
      <c r="BH694" s="69"/>
      <c r="BI694" s="69"/>
      <c r="BJ694" s="69"/>
      <c r="BK694" s="69"/>
      <c r="BL694" s="69"/>
      <c r="BM694" s="69"/>
      <c r="BN694" s="69"/>
      <c r="BO694" s="69"/>
      <c r="BP694" s="69"/>
      <c r="BQ694" s="69"/>
      <c r="BR694" s="69"/>
      <c r="BS694" s="69"/>
      <c r="BT694" s="69"/>
      <c r="BU694" s="69"/>
      <c r="BV694" s="69"/>
      <c r="BW694" s="69"/>
      <c r="BX694" s="69"/>
      <c r="BY694" s="69"/>
      <c r="BZ694" s="69"/>
    </row>
    <row r="695" spans="1:78" ht="15" customHeight="1">
      <c r="A695" s="69"/>
      <c r="B695" s="69"/>
      <c r="C695" s="69"/>
      <c r="D695" s="69"/>
      <c r="E695" s="88"/>
      <c r="F695" s="88"/>
      <c r="G695" s="88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9"/>
      <c r="BG695" s="69"/>
      <c r="BH695" s="69"/>
      <c r="BI695" s="69"/>
      <c r="BJ695" s="69"/>
      <c r="BK695" s="69"/>
      <c r="BL695" s="69"/>
      <c r="BM695" s="69"/>
      <c r="BN695" s="69"/>
      <c r="BO695" s="69"/>
      <c r="BP695" s="69"/>
      <c r="BQ695" s="69"/>
      <c r="BR695" s="69"/>
      <c r="BS695" s="69"/>
      <c r="BT695" s="69"/>
      <c r="BU695" s="69"/>
      <c r="BV695" s="69"/>
      <c r="BW695" s="69"/>
      <c r="BX695" s="69"/>
      <c r="BY695" s="69"/>
      <c r="BZ695" s="69"/>
    </row>
    <row r="696" spans="1:78" ht="15" customHeight="1">
      <c r="A696" s="69"/>
      <c r="B696" s="69"/>
      <c r="C696" s="69"/>
      <c r="D696" s="69"/>
      <c r="E696" s="88"/>
      <c r="F696" s="88"/>
      <c r="G696" s="88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9"/>
      <c r="BG696" s="69"/>
      <c r="BH696" s="69"/>
      <c r="BI696" s="69"/>
      <c r="BJ696" s="69"/>
      <c r="BK696" s="69"/>
      <c r="BL696" s="69"/>
      <c r="BM696" s="69"/>
      <c r="BN696" s="69"/>
      <c r="BO696" s="69"/>
      <c r="BP696" s="69"/>
      <c r="BQ696" s="69"/>
      <c r="BR696" s="69"/>
      <c r="BS696" s="69"/>
      <c r="BT696" s="69"/>
      <c r="BU696" s="69"/>
      <c r="BV696" s="69"/>
      <c r="BW696" s="69"/>
      <c r="BX696" s="69"/>
      <c r="BY696" s="69"/>
      <c r="BZ696" s="69"/>
    </row>
    <row r="697" spans="1:78" ht="15" customHeight="1">
      <c r="A697" s="69"/>
      <c r="B697" s="69"/>
      <c r="C697" s="69"/>
      <c r="D697" s="69"/>
      <c r="E697" s="88"/>
      <c r="F697" s="88"/>
      <c r="G697" s="88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9"/>
      <c r="BG697" s="69"/>
      <c r="BH697" s="69"/>
      <c r="BI697" s="69"/>
      <c r="BJ697" s="69"/>
      <c r="BK697" s="69"/>
      <c r="BL697" s="69"/>
      <c r="BM697" s="69"/>
      <c r="BN697" s="69"/>
      <c r="BO697" s="69"/>
      <c r="BP697" s="69"/>
      <c r="BQ697" s="69"/>
      <c r="BR697" s="69"/>
      <c r="BS697" s="69"/>
      <c r="BT697" s="69"/>
      <c r="BU697" s="69"/>
      <c r="BV697" s="69"/>
      <c r="BW697" s="69"/>
      <c r="BX697" s="69"/>
      <c r="BY697" s="69"/>
      <c r="BZ697" s="69"/>
    </row>
    <row r="698" spans="1:78" ht="15" customHeight="1">
      <c r="A698" s="69"/>
      <c r="B698" s="69"/>
      <c r="C698" s="69"/>
      <c r="D698" s="69"/>
      <c r="E698" s="88"/>
      <c r="F698" s="88"/>
      <c r="G698" s="88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9"/>
      <c r="BG698" s="69"/>
      <c r="BH698" s="69"/>
      <c r="BI698" s="69"/>
      <c r="BJ698" s="69"/>
      <c r="BK698" s="69"/>
      <c r="BL698" s="69"/>
      <c r="BM698" s="69"/>
      <c r="BN698" s="69"/>
      <c r="BO698" s="69"/>
      <c r="BP698" s="69"/>
      <c r="BQ698" s="69"/>
      <c r="BR698" s="69"/>
      <c r="BS698" s="69"/>
      <c r="BT698" s="69"/>
      <c r="BU698" s="69"/>
      <c r="BV698" s="69"/>
      <c r="BW698" s="69"/>
      <c r="BX698" s="69"/>
      <c r="BY698" s="69"/>
      <c r="BZ698" s="69"/>
    </row>
    <row r="699" spans="1:78" ht="15" customHeight="1">
      <c r="A699" s="69"/>
      <c r="B699" s="69"/>
      <c r="C699" s="69"/>
      <c r="D699" s="69"/>
      <c r="E699" s="88"/>
      <c r="F699" s="88"/>
      <c r="G699" s="88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/>
      <c r="BG699" s="69"/>
      <c r="BH699" s="69"/>
      <c r="BI699" s="69"/>
      <c r="BJ699" s="69"/>
      <c r="BK699" s="69"/>
      <c r="BL699" s="69"/>
      <c r="BM699" s="69"/>
      <c r="BN699" s="69"/>
      <c r="BO699" s="69"/>
      <c r="BP699" s="69"/>
      <c r="BQ699" s="69"/>
      <c r="BR699" s="69"/>
      <c r="BS699" s="69"/>
      <c r="BT699" s="69"/>
      <c r="BU699" s="69"/>
      <c r="BV699" s="69"/>
      <c r="BW699" s="69"/>
      <c r="BX699" s="69"/>
      <c r="BY699" s="69"/>
      <c r="BZ699" s="69"/>
    </row>
    <row r="700" spans="1:78" ht="15" customHeight="1">
      <c r="A700" s="69"/>
      <c r="B700" s="69"/>
      <c r="C700" s="69"/>
      <c r="D700" s="69"/>
      <c r="E700" s="88"/>
      <c r="F700" s="88"/>
      <c r="G700" s="88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  <c r="BI700" s="69"/>
      <c r="BJ700" s="69"/>
      <c r="BK700" s="69"/>
      <c r="BL700" s="69"/>
      <c r="BM700" s="69"/>
      <c r="BN700" s="69"/>
      <c r="BO700" s="69"/>
      <c r="BP700" s="69"/>
      <c r="BQ700" s="69"/>
      <c r="BR700" s="69"/>
      <c r="BS700" s="69"/>
      <c r="BT700" s="69"/>
      <c r="BU700" s="69"/>
      <c r="BV700" s="69"/>
      <c r="BW700" s="69"/>
      <c r="BX700" s="69"/>
      <c r="BY700" s="69"/>
      <c r="BZ700" s="69"/>
    </row>
    <row r="701" spans="1:78" ht="15" customHeight="1">
      <c r="A701" s="69"/>
      <c r="B701" s="69"/>
      <c r="C701" s="69"/>
      <c r="D701" s="69"/>
      <c r="E701" s="88"/>
      <c r="F701" s="88"/>
      <c r="G701" s="88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9"/>
      <c r="BG701" s="69"/>
      <c r="BH701" s="69"/>
      <c r="BI701" s="69"/>
      <c r="BJ701" s="69"/>
      <c r="BK701" s="69"/>
      <c r="BL701" s="69"/>
      <c r="BM701" s="69"/>
      <c r="BN701" s="69"/>
      <c r="BO701" s="69"/>
      <c r="BP701" s="69"/>
      <c r="BQ701" s="69"/>
      <c r="BR701" s="69"/>
      <c r="BS701" s="69"/>
      <c r="BT701" s="69"/>
      <c r="BU701" s="69"/>
      <c r="BV701" s="69"/>
      <c r="BW701" s="69"/>
      <c r="BX701" s="69"/>
      <c r="BY701" s="69"/>
      <c r="BZ701" s="69"/>
    </row>
    <row r="702" spans="1:78" ht="15" customHeight="1">
      <c r="A702" s="69"/>
      <c r="B702" s="69"/>
      <c r="C702" s="69"/>
      <c r="D702" s="69"/>
      <c r="E702" s="88"/>
      <c r="F702" s="88"/>
      <c r="G702" s="88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69"/>
      <c r="BP702" s="69"/>
      <c r="BQ702" s="69"/>
      <c r="BR702" s="69"/>
      <c r="BS702" s="69"/>
      <c r="BT702" s="69"/>
      <c r="BU702" s="69"/>
      <c r="BV702" s="69"/>
      <c r="BW702" s="69"/>
      <c r="BX702" s="69"/>
      <c r="BY702" s="69"/>
      <c r="BZ702" s="69"/>
    </row>
    <row r="703" spans="1:78" ht="15" customHeight="1">
      <c r="A703" s="69"/>
      <c r="B703" s="69"/>
      <c r="C703" s="69"/>
      <c r="D703" s="69"/>
      <c r="E703" s="88"/>
      <c r="F703" s="88"/>
      <c r="G703" s="88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  <c r="BI703" s="69"/>
      <c r="BJ703" s="69"/>
      <c r="BK703" s="69"/>
      <c r="BL703" s="69"/>
      <c r="BM703" s="69"/>
      <c r="BN703" s="69"/>
      <c r="BO703" s="69"/>
      <c r="BP703" s="69"/>
      <c r="BQ703" s="69"/>
      <c r="BR703" s="69"/>
      <c r="BS703" s="69"/>
      <c r="BT703" s="69"/>
      <c r="BU703" s="69"/>
      <c r="BV703" s="69"/>
      <c r="BW703" s="69"/>
      <c r="BX703" s="69"/>
      <c r="BY703" s="69"/>
      <c r="BZ703" s="69"/>
    </row>
    <row r="704" spans="1:78" ht="15" customHeight="1">
      <c r="A704" s="69"/>
      <c r="B704" s="69"/>
      <c r="C704" s="69"/>
      <c r="D704" s="69"/>
      <c r="E704" s="88"/>
      <c r="F704" s="88"/>
      <c r="G704" s="88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  <c r="BI704" s="69"/>
      <c r="BJ704" s="69"/>
      <c r="BK704" s="69"/>
      <c r="BL704" s="69"/>
      <c r="BM704" s="69"/>
      <c r="BN704" s="69"/>
      <c r="BO704" s="69"/>
      <c r="BP704" s="69"/>
      <c r="BQ704" s="69"/>
      <c r="BR704" s="69"/>
      <c r="BS704" s="69"/>
      <c r="BT704" s="69"/>
      <c r="BU704" s="69"/>
      <c r="BV704" s="69"/>
      <c r="BW704" s="69"/>
      <c r="BX704" s="69"/>
      <c r="BY704" s="69"/>
      <c r="BZ704" s="69"/>
    </row>
    <row r="705" spans="1:78" ht="15" customHeight="1">
      <c r="A705" s="69"/>
      <c r="B705" s="69"/>
      <c r="C705" s="69"/>
      <c r="D705" s="69"/>
      <c r="E705" s="88"/>
      <c r="F705" s="88"/>
      <c r="G705" s="88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9"/>
      <c r="BG705" s="69"/>
      <c r="BH705" s="69"/>
      <c r="BI705" s="69"/>
      <c r="BJ705" s="69"/>
      <c r="BK705" s="69"/>
      <c r="BL705" s="69"/>
      <c r="BM705" s="69"/>
      <c r="BN705" s="69"/>
      <c r="BO705" s="69"/>
      <c r="BP705" s="69"/>
      <c r="BQ705" s="69"/>
      <c r="BR705" s="69"/>
      <c r="BS705" s="69"/>
      <c r="BT705" s="69"/>
      <c r="BU705" s="69"/>
      <c r="BV705" s="69"/>
      <c r="BW705" s="69"/>
      <c r="BX705" s="69"/>
      <c r="BY705" s="69"/>
      <c r="BZ705" s="69"/>
    </row>
    <row r="706" spans="1:78" ht="15" customHeight="1">
      <c r="A706" s="69"/>
      <c r="B706" s="69"/>
      <c r="C706" s="69"/>
      <c r="D706" s="69"/>
      <c r="E706" s="88"/>
      <c r="F706" s="88"/>
      <c r="G706" s="88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69"/>
      <c r="BP706" s="69"/>
      <c r="BQ706" s="69"/>
      <c r="BR706" s="69"/>
      <c r="BS706" s="69"/>
      <c r="BT706" s="69"/>
      <c r="BU706" s="69"/>
      <c r="BV706" s="69"/>
      <c r="BW706" s="69"/>
      <c r="BX706" s="69"/>
      <c r="BY706" s="69"/>
      <c r="BZ706" s="69"/>
    </row>
    <row r="707" spans="1:78" ht="15" customHeight="1">
      <c r="A707" s="69"/>
      <c r="B707" s="69"/>
      <c r="C707" s="69"/>
      <c r="D707" s="69"/>
      <c r="E707" s="88"/>
      <c r="F707" s="88"/>
      <c r="G707" s="88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9"/>
      <c r="BG707" s="69"/>
      <c r="BH707" s="69"/>
      <c r="BI707" s="69"/>
      <c r="BJ707" s="69"/>
      <c r="BK707" s="69"/>
      <c r="BL707" s="69"/>
      <c r="BM707" s="69"/>
      <c r="BN707" s="69"/>
      <c r="BO707" s="69"/>
      <c r="BP707" s="69"/>
      <c r="BQ707" s="69"/>
      <c r="BR707" s="69"/>
      <c r="BS707" s="69"/>
      <c r="BT707" s="69"/>
      <c r="BU707" s="69"/>
      <c r="BV707" s="69"/>
      <c r="BW707" s="69"/>
      <c r="BX707" s="69"/>
      <c r="BY707" s="69"/>
      <c r="BZ707" s="69"/>
    </row>
    <row r="708" spans="1:78" ht="15" customHeight="1">
      <c r="A708" s="69"/>
      <c r="B708" s="69"/>
      <c r="C708" s="69"/>
      <c r="D708" s="69"/>
      <c r="E708" s="88"/>
      <c r="F708" s="88"/>
      <c r="G708" s="88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9"/>
      <c r="BG708" s="69"/>
      <c r="BH708" s="69"/>
      <c r="BI708" s="69"/>
      <c r="BJ708" s="69"/>
      <c r="BK708" s="69"/>
      <c r="BL708" s="69"/>
      <c r="BM708" s="69"/>
      <c r="BN708" s="69"/>
      <c r="BO708" s="69"/>
      <c r="BP708" s="69"/>
      <c r="BQ708" s="69"/>
      <c r="BR708" s="69"/>
      <c r="BS708" s="69"/>
      <c r="BT708" s="69"/>
      <c r="BU708" s="69"/>
      <c r="BV708" s="69"/>
      <c r="BW708" s="69"/>
      <c r="BX708" s="69"/>
      <c r="BY708" s="69"/>
      <c r="BZ708" s="69"/>
    </row>
    <row r="709" spans="1:78" ht="15" customHeight="1">
      <c r="A709" s="69"/>
      <c r="B709" s="69"/>
      <c r="C709" s="69"/>
      <c r="D709" s="69"/>
      <c r="E709" s="88"/>
      <c r="F709" s="88"/>
      <c r="G709" s="88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9"/>
      <c r="BG709" s="69"/>
      <c r="BH709" s="69"/>
      <c r="BI709" s="69"/>
      <c r="BJ709" s="69"/>
      <c r="BK709" s="69"/>
      <c r="BL709" s="69"/>
      <c r="BM709" s="69"/>
      <c r="BN709" s="69"/>
      <c r="BO709" s="69"/>
      <c r="BP709" s="69"/>
      <c r="BQ709" s="69"/>
      <c r="BR709" s="69"/>
      <c r="BS709" s="69"/>
      <c r="BT709" s="69"/>
      <c r="BU709" s="69"/>
      <c r="BV709" s="69"/>
      <c r="BW709" s="69"/>
      <c r="BX709" s="69"/>
      <c r="BY709" s="69"/>
      <c r="BZ709" s="69"/>
    </row>
    <row r="710" spans="1:78" ht="15" customHeight="1">
      <c r="A710" s="69"/>
      <c r="B710" s="69"/>
      <c r="C710" s="69"/>
      <c r="D710" s="69"/>
      <c r="E710" s="88"/>
      <c r="F710" s="88"/>
      <c r="G710" s="88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9"/>
      <c r="BG710" s="69"/>
      <c r="BH710" s="69"/>
      <c r="BI710" s="69"/>
      <c r="BJ710" s="69"/>
      <c r="BK710" s="69"/>
      <c r="BL710" s="69"/>
      <c r="BM710" s="69"/>
      <c r="BN710" s="69"/>
      <c r="BO710" s="69"/>
      <c r="BP710" s="69"/>
      <c r="BQ710" s="69"/>
      <c r="BR710" s="69"/>
      <c r="BS710" s="69"/>
      <c r="BT710" s="69"/>
      <c r="BU710" s="69"/>
      <c r="BV710" s="69"/>
      <c r="BW710" s="69"/>
      <c r="BX710" s="69"/>
      <c r="BY710" s="69"/>
      <c r="BZ710" s="69"/>
    </row>
    <row r="711" spans="1:78" ht="15" customHeight="1">
      <c r="A711" s="69"/>
      <c r="B711" s="69"/>
      <c r="C711" s="69"/>
      <c r="D711" s="69"/>
      <c r="E711" s="88"/>
      <c r="F711" s="88"/>
      <c r="G711" s="88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9"/>
      <c r="BG711" s="69"/>
      <c r="BH711" s="69"/>
      <c r="BI711" s="69"/>
      <c r="BJ711" s="69"/>
      <c r="BK711" s="69"/>
      <c r="BL711" s="69"/>
      <c r="BM711" s="69"/>
      <c r="BN711" s="69"/>
      <c r="BO711" s="69"/>
      <c r="BP711" s="69"/>
      <c r="BQ711" s="69"/>
      <c r="BR711" s="69"/>
      <c r="BS711" s="69"/>
      <c r="BT711" s="69"/>
      <c r="BU711" s="69"/>
      <c r="BV711" s="69"/>
      <c r="BW711" s="69"/>
      <c r="BX711" s="69"/>
      <c r="BY711" s="69"/>
      <c r="BZ711" s="69"/>
    </row>
    <row r="712" spans="1:78" ht="15" customHeight="1">
      <c r="A712" s="69"/>
      <c r="B712" s="69"/>
      <c r="C712" s="69"/>
      <c r="D712" s="69"/>
      <c r="E712" s="88"/>
      <c r="F712" s="88"/>
      <c r="G712" s="88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9"/>
      <c r="BG712" s="69"/>
      <c r="BH712" s="69"/>
      <c r="BI712" s="69"/>
      <c r="BJ712" s="69"/>
      <c r="BK712" s="69"/>
      <c r="BL712" s="69"/>
      <c r="BM712" s="69"/>
      <c r="BN712" s="69"/>
      <c r="BO712" s="69"/>
      <c r="BP712" s="69"/>
      <c r="BQ712" s="69"/>
      <c r="BR712" s="69"/>
      <c r="BS712" s="69"/>
      <c r="BT712" s="69"/>
      <c r="BU712" s="69"/>
      <c r="BV712" s="69"/>
      <c r="BW712" s="69"/>
      <c r="BX712" s="69"/>
      <c r="BY712" s="69"/>
      <c r="BZ712" s="69"/>
    </row>
    <row r="713" spans="1:78" ht="15" customHeight="1">
      <c r="A713" s="69"/>
      <c r="B713" s="69"/>
      <c r="C713" s="69"/>
      <c r="D713" s="69"/>
      <c r="E713" s="88"/>
      <c r="F713" s="88"/>
      <c r="G713" s="88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9"/>
      <c r="BG713" s="69"/>
      <c r="BH713" s="69"/>
      <c r="BI713" s="69"/>
      <c r="BJ713" s="69"/>
      <c r="BK713" s="69"/>
      <c r="BL713" s="69"/>
      <c r="BM713" s="69"/>
      <c r="BN713" s="69"/>
      <c r="BO713" s="69"/>
      <c r="BP713" s="69"/>
      <c r="BQ713" s="69"/>
      <c r="BR713" s="69"/>
      <c r="BS713" s="69"/>
      <c r="BT713" s="69"/>
      <c r="BU713" s="69"/>
      <c r="BV713" s="69"/>
      <c r="BW713" s="69"/>
      <c r="BX713" s="69"/>
      <c r="BY713" s="69"/>
      <c r="BZ713" s="69"/>
    </row>
    <row r="714" spans="1:78" ht="15" customHeight="1">
      <c r="A714" s="69"/>
      <c r="B714" s="69"/>
      <c r="C714" s="69"/>
      <c r="D714" s="69"/>
      <c r="E714" s="88"/>
      <c r="F714" s="88"/>
      <c r="G714" s="88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9"/>
      <c r="BG714" s="69"/>
      <c r="BH714" s="69"/>
      <c r="BI714" s="69"/>
      <c r="BJ714" s="69"/>
      <c r="BK714" s="69"/>
      <c r="BL714" s="69"/>
      <c r="BM714" s="69"/>
      <c r="BN714" s="69"/>
      <c r="BO714" s="69"/>
      <c r="BP714" s="69"/>
      <c r="BQ714" s="69"/>
      <c r="BR714" s="69"/>
      <c r="BS714" s="69"/>
      <c r="BT714" s="69"/>
      <c r="BU714" s="69"/>
      <c r="BV714" s="69"/>
      <c r="BW714" s="69"/>
      <c r="BX714" s="69"/>
      <c r="BY714" s="69"/>
      <c r="BZ714" s="69"/>
    </row>
    <row r="715" spans="1:78" ht="15" customHeight="1">
      <c r="A715" s="69"/>
      <c r="B715" s="69"/>
      <c r="C715" s="69"/>
      <c r="D715" s="69"/>
      <c r="E715" s="88"/>
      <c r="F715" s="88"/>
      <c r="G715" s="88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9"/>
      <c r="BG715" s="69"/>
      <c r="BH715" s="69"/>
      <c r="BI715" s="69"/>
      <c r="BJ715" s="69"/>
      <c r="BK715" s="69"/>
      <c r="BL715" s="69"/>
      <c r="BM715" s="69"/>
      <c r="BN715" s="69"/>
      <c r="BO715" s="69"/>
      <c r="BP715" s="69"/>
      <c r="BQ715" s="69"/>
      <c r="BR715" s="69"/>
      <c r="BS715" s="69"/>
      <c r="BT715" s="69"/>
      <c r="BU715" s="69"/>
      <c r="BV715" s="69"/>
      <c r="BW715" s="69"/>
      <c r="BX715" s="69"/>
      <c r="BY715" s="69"/>
      <c r="BZ715" s="69"/>
    </row>
    <row r="716" spans="1:78" ht="15" customHeight="1">
      <c r="A716" s="69"/>
      <c r="B716" s="69"/>
      <c r="C716" s="69"/>
      <c r="D716" s="69"/>
      <c r="E716" s="88"/>
      <c r="F716" s="88"/>
      <c r="G716" s="88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9"/>
      <c r="BG716" s="69"/>
      <c r="BH716" s="69"/>
      <c r="BI716" s="69"/>
      <c r="BJ716" s="69"/>
      <c r="BK716" s="69"/>
      <c r="BL716" s="69"/>
      <c r="BM716" s="69"/>
      <c r="BN716" s="69"/>
      <c r="BO716" s="69"/>
      <c r="BP716" s="69"/>
      <c r="BQ716" s="69"/>
      <c r="BR716" s="69"/>
      <c r="BS716" s="69"/>
      <c r="BT716" s="69"/>
      <c r="BU716" s="69"/>
      <c r="BV716" s="69"/>
      <c r="BW716" s="69"/>
      <c r="BX716" s="69"/>
      <c r="BY716" s="69"/>
      <c r="BZ716" s="69"/>
    </row>
    <row r="717" spans="1:78" ht="15" customHeight="1">
      <c r="A717" s="69"/>
      <c r="B717" s="69"/>
      <c r="C717" s="69"/>
      <c r="D717" s="69"/>
      <c r="E717" s="88"/>
      <c r="F717" s="88"/>
      <c r="G717" s="88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9"/>
      <c r="BG717" s="69"/>
      <c r="BH717" s="69"/>
      <c r="BI717" s="69"/>
      <c r="BJ717" s="69"/>
      <c r="BK717" s="69"/>
      <c r="BL717" s="69"/>
      <c r="BM717" s="69"/>
      <c r="BN717" s="69"/>
      <c r="BO717" s="69"/>
      <c r="BP717" s="69"/>
      <c r="BQ717" s="69"/>
      <c r="BR717" s="69"/>
      <c r="BS717" s="69"/>
      <c r="BT717" s="69"/>
      <c r="BU717" s="69"/>
      <c r="BV717" s="69"/>
      <c r="BW717" s="69"/>
      <c r="BX717" s="69"/>
      <c r="BY717" s="69"/>
      <c r="BZ717" s="69"/>
    </row>
    <row r="718" spans="1:78" ht="15" customHeight="1">
      <c r="A718" s="69"/>
      <c r="B718" s="69"/>
      <c r="C718" s="69"/>
      <c r="D718" s="69"/>
      <c r="E718" s="88"/>
      <c r="F718" s="88"/>
      <c r="G718" s="88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9"/>
      <c r="BG718" s="69"/>
      <c r="BH718" s="69"/>
      <c r="BI718" s="69"/>
      <c r="BJ718" s="69"/>
      <c r="BK718" s="69"/>
      <c r="BL718" s="69"/>
      <c r="BM718" s="69"/>
      <c r="BN718" s="69"/>
      <c r="BO718" s="69"/>
      <c r="BP718" s="69"/>
      <c r="BQ718" s="69"/>
      <c r="BR718" s="69"/>
      <c r="BS718" s="69"/>
      <c r="BT718" s="69"/>
      <c r="BU718" s="69"/>
      <c r="BV718" s="69"/>
      <c r="BW718" s="69"/>
      <c r="BX718" s="69"/>
      <c r="BY718" s="69"/>
      <c r="BZ718" s="69"/>
    </row>
    <row r="719" spans="1:78" ht="15" customHeight="1">
      <c r="A719" s="69"/>
      <c r="B719" s="69"/>
      <c r="C719" s="69"/>
      <c r="D719" s="69"/>
      <c r="E719" s="88"/>
      <c r="F719" s="88"/>
      <c r="G719" s="88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9"/>
      <c r="BG719" s="69"/>
      <c r="BH719" s="69"/>
      <c r="BI719" s="69"/>
      <c r="BJ719" s="69"/>
      <c r="BK719" s="69"/>
      <c r="BL719" s="69"/>
      <c r="BM719" s="69"/>
      <c r="BN719" s="69"/>
      <c r="BO719" s="69"/>
      <c r="BP719" s="69"/>
      <c r="BQ719" s="69"/>
      <c r="BR719" s="69"/>
      <c r="BS719" s="69"/>
      <c r="BT719" s="69"/>
      <c r="BU719" s="69"/>
      <c r="BV719" s="69"/>
      <c r="BW719" s="69"/>
      <c r="BX719" s="69"/>
      <c r="BY719" s="69"/>
      <c r="BZ719" s="69"/>
    </row>
    <row r="720" spans="1:78" ht="15" customHeight="1">
      <c r="A720" s="69"/>
      <c r="B720" s="69"/>
      <c r="C720" s="69"/>
      <c r="D720" s="69"/>
      <c r="E720" s="88"/>
      <c r="F720" s="88"/>
      <c r="G720" s="88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9"/>
      <c r="BG720" s="69"/>
      <c r="BH720" s="69"/>
      <c r="BI720" s="69"/>
      <c r="BJ720" s="69"/>
      <c r="BK720" s="69"/>
      <c r="BL720" s="69"/>
      <c r="BM720" s="69"/>
      <c r="BN720" s="69"/>
      <c r="BO720" s="69"/>
      <c r="BP720" s="69"/>
      <c r="BQ720" s="69"/>
      <c r="BR720" s="69"/>
      <c r="BS720" s="69"/>
      <c r="BT720" s="69"/>
      <c r="BU720" s="69"/>
      <c r="BV720" s="69"/>
      <c r="BW720" s="69"/>
      <c r="BX720" s="69"/>
      <c r="BY720" s="69"/>
      <c r="BZ720" s="69"/>
    </row>
    <row r="721" spans="1:78" ht="15" customHeight="1">
      <c r="A721" s="69"/>
      <c r="B721" s="69"/>
      <c r="C721" s="69"/>
      <c r="D721" s="69"/>
      <c r="E721" s="88"/>
      <c r="F721" s="88"/>
      <c r="G721" s="88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9"/>
      <c r="BG721" s="69"/>
      <c r="BH721" s="69"/>
      <c r="BI721" s="69"/>
      <c r="BJ721" s="69"/>
      <c r="BK721" s="69"/>
      <c r="BL721" s="69"/>
      <c r="BM721" s="69"/>
      <c r="BN721" s="69"/>
      <c r="BO721" s="69"/>
      <c r="BP721" s="69"/>
      <c r="BQ721" s="69"/>
      <c r="BR721" s="69"/>
      <c r="BS721" s="69"/>
      <c r="BT721" s="69"/>
      <c r="BU721" s="69"/>
      <c r="BV721" s="69"/>
      <c r="BW721" s="69"/>
      <c r="BX721" s="69"/>
      <c r="BY721" s="69"/>
      <c r="BZ721" s="69"/>
    </row>
    <row r="722" spans="1:78" ht="15" customHeight="1">
      <c r="A722" s="69"/>
      <c r="B722" s="69"/>
      <c r="C722" s="69"/>
      <c r="D722" s="69"/>
      <c r="E722" s="88"/>
      <c r="F722" s="88"/>
      <c r="G722" s="88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9"/>
      <c r="BG722" s="69"/>
      <c r="BH722" s="69"/>
      <c r="BI722" s="69"/>
      <c r="BJ722" s="69"/>
      <c r="BK722" s="69"/>
      <c r="BL722" s="69"/>
      <c r="BM722" s="69"/>
      <c r="BN722" s="69"/>
      <c r="BO722" s="69"/>
      <c r="BP722" s="69"/>
      <c r="BQ722" s="69"/>
      <c r="BR722" s="69"/>
      <c r="BS722" s="69"/>
      <c r="BT722" s="69"/>
      <c r="BU722" s="69"/>
      <c r="BV722" s="69"/>
      <c r="BW722" s="69"/>
      <c r="BX722" s="69"/>
      <c r="BY722" s="69"/>
      <c r="BZ722" s="69"/>
    </row>
    <row r="723" spans="1:78" ht="15" customHeight="1">
      <c r="A723" s="69"/>
      <c r="B723" s="69"/>
      <c r="C723" s="69"/>
      <c r="D723" s="69"/>
      <c r="E723" s="88"/>
      <c r="F723" s="88"/>
      <c r="G723" s="88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9"/>
      <c r="BG723" s="69"/>
      <c r="BH723" s="69"/>
      <c r="BI723" s="69"/>
      <c r="BJ723" s="69"/>
      <c r="BK723" s="69"/>
      <c r="BL723" s="69"/>
      <c r="BM723" s="69"/>
      <c r="BN723" s="69"/>
      <c r="BO723" s="69"/>
      <c r="BP723" s="69"/>
      <c r="BQ723" s="69"/>
      <c r="BR723" s="69"/>
      <c r="BS723" s="69"/>
      <c r="BT723" s="69"/>
      <c r="BU723" s="69"/>
      <c r="BV723" s="69"/>
      <c r="BW723" s="69"/>
      <c r="BX723" s="69"/>
      <c r="BY723" s="69"/>
      <c r="BZ723" s="69"/>
    </row>
    <row r="724" spans="1:78" ht="15" customHeight="1">
      <c r="A724" s="69"/>
      <c r="B724" s="69"/>
      <c r="C724" s="69"/>
      <c r="D724" s="69"/>
      <c r="E724" s="88"/>
      <c r="F724" s="88"/>
      <c r="G724" s="88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  <c r="BI724" s="69"/>
      <c r="BJ724" s="69"/>
      <c r="BK724" s="69"/>
      <c r="BL724" s="69"/>
      <c r="BM724" s="69"/>
      <c r="BN724" s="69"/>
      <c r="BO724" s="69"/>
      <c r="BP724" s="69"/>
      <c r="BQ724" s="69"/>
      <c r="BR724" s="69"/>
      <c r="BS724" s="69"/>
      <c r="BT724" s="69"/>
      <c r="BU724" s="69"/>
      <c r="BV724" s="69"/>
      <c r="BW724" s="69"/>
      <c r="BX724" s="69"/>
      <c r="BY724" s="69"/>
      <c r="BZ724" s="69"/>
    </row>
    <row r="725" spans="1:78" ht="15" customHeight="1">
      <c r="A725" s="69"/>
      <c r="B725" s="69"/>
      <c r="C725" s="69"/>
      <c r="D725" s="69"/>
      <c r="E725" s="88"/>
      <c r="F725" s="88"/>
      <c r="G725" s="88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  <c r="BI725" s="69"/>
      <c r="BJ725" s="69"/>
      <c r="BK725" s="69"/>
      <c r="BL725" s="69"/>
      <c r="BM725" s="69"/>
      <c r="BN725" s="69"/>
      <c r="BO725" s="69"/>
      <c r="BP725" s="69"/>
      <c r="BQ725" s="69"/>
      <c r="BR725" s="69"/>
      <c r="BS725" s="69"/>
      <c r="BT725" s="69"/>
      <c r="BU725" s="69"/>
      <c r="BV725" s="69"/>
      <c r="BW725" s="69"/>
      <c r="BX725" s="69"/>
      <c r="BY725" s="69"/>
      <c r="BZ725" s="69"/>
    </row>
    <row r="726" spans="1:78" ht="15" customHeight="1">
      <c r="A726" s="69"/>
      <c r="B726" s="69"/>
      <c r="C726" s="69"/>
      <c r="D726" s="69"/>
      <c r="E726" s="88"/>
      <c r="F726" s="88"/>
      <c r="G726" s="88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  <c r="BI726" s="69"/>
      <c r="BJ726" s="69"/>
      <c r="BK726" s="69"/>
      <c r="BL726" s="69"/>
      <c r="BM726" s="69"/>
      <c r="BN726" s="69"/>
      <c r="BO726" s="69"/>
      <c r="BP726" s="69"/>
      <c r="BQ726" s="69"/>
      <c r="BR726" s="69"/>
      <c r="BS726" s="69"/>
      <c r="BT726" s="69"/>
      <c r="BU726" s="69"/>
      <c r="BV726" s="69"/>
      <c r="BW726" s="69"/>
      <c r="BX726" s="69"/>
      <c r="BY726" s="69"/>
      <c r="BZ726" s="69"/>
    </row>
    <row r="727" spans="1:78" ht="15" customHeight="1">
      <c r="A727" s="69"/>
      <c r="B727" s="69"/>
      <c r="C727" s="69"/>
      <c r="D727" s="69"/>
      <c r="E727" s="88"/>
      <c r="F727" s="88"/>
      <c r="G727" s="88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9"/>
      <c r="BG727" s="69"/>
      <c r="BH727" s="69"/>
      <c r="BI727" s="69"/>
      <c r="BJ727" s="69"/>
      <c r="BK727" s="69"/>
      <c r="BL727" s="69"/>
      <c r="BM727" s="69"/>
      <c r="BN727" s="69"/>
      <c r="BO727" s="69"/>
      <c r="BP727" s="69"/>
      <c r="BQ727" s="69"/>
      <c r="BR727" s="69"/>
      <c r="BS727" s="69"/>
      <c r="BT727" s="69"/>
      <c r="BU727" s="69"/>
      <c r="BV727" s="69"/>
      <c r="BW727" s="69"/>
      <c r="BX727" s="69"/>
      <c r="BY727" s="69"/>
      <c r="BZ727" s="69"/>
    </row>
    <row r="728" spans="1:78" ht="15" customHeight="1">
      <c r="A728" s="69"/>
      <c r="B728" s="69"/>
      <c r="C728" s="69"/>
      <c r="D728" s="69"/>
      <c r="E728" s="88"/>
      <c r="F728" s="88"/>
      <c r="G728" s="88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  <c r="BI728" s="69"/>
      <c r="BJ728" s="69"/>
      <c r="BK728" s="69"/>
      <c r="BL728" s="69"/>
      <c r="BM728" s="69"/>
      <c r="BN728" s="69"/>
      <c r="BO728" s="69"/>
      <c r="BP728" s="69"/>
      <c r="BQ728" s="69"/>
      <c r="BR728" s="69"/>
      <c r="BS728" s="69"/>
      <c r="BT728" s="69"/>
      <c r="BU728" s="69"/>
      <c r="BV728" s="69"/>
      <c r="BW728" s="69"/>
      <c r="BX728" s="69"/>
      <c r="BY728" s="69"/>
      <c r="BZ728" s="69"/>
    </row>
    <row r="729" spans="1:78" ht="15" customHeight="1">
      <c r="A729" s="69"/>
      <c r="B729" s="69"/>
      <c r="C729" s="69"/>
      <c r="D729" s="69"/>
      <c r="E729" s="88"/>
      <c r="F729" s="88"/>
      <c r="G729" s="88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9"/>
      <c r="BG729" s="69"/>
      <c r="BH729" s="69"/>
      <c r="BI729" s="69"/>
      <c r="BJ729" s="69"/>
      <c r="BK729" s="69"/>
      <c r="BL729" s="69"/>
      <c r="BM729" s="69"/>
      <c r="BN729" s="69"/>
      <c r="BO729" s="69"/>
      <c r="BP729" s="69"/>
      <c r="BQ729" s="69"/>
      <c r="BR729" s="69"/>
      <c r="BS729" s="69"/>
      <c r="BT729" s="69"/>
      <c r="BU729" s="69"/>
      <c r="BV729" s="69"/>
      <c r="BW729" s="69"/>
      <c r="BX729" s="69"/>
      <c r="BY729" s="69"/>
      <c r="BZ729" s="69"/>
    </row>
    <row r="730" spans="1:78" ht="15" customHeight="1">
      <c r="A730" s="69"/>
      <c r="B730" s="69"/>
      <c r="C730" s="69"/>
      <c r="D730" s="69"/>
      <c r="E730" s="88"/>
      <c r="F730" s="88"/>
      <c r="G730" s="88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9"/>
      <c r="BG730" s="69"/>
      <c r="BH730" s="69"/>
      <c r="BI730" s="69"/>
      <c r="BJ730" s="69"/>
      <c r="BK730" s="69"/>
      <c r="BL730" s="69"/>
      <c r="BM730" s="69"/>
      <c r="BN730" s="69"/>
      <c r="BO730" s="69"/>
      <c r="BP730" s="69"/>
      <c r="BQ730" s="69"/>
      <c r="BR730" s="69"/>
      <c r="BS730" s="69"/>
      <c r="BT730" s="69"/>
      <c r="BU730" s="69"/>
      <c r="BV730" s="69"/>
      <c r="BW730" s="69"/>
      <c r="BX730" s="69"/>
      <c r="BY730" s="69"/>
      <c r="BZ730" s="69"/>
    </row>
    <row r="731" spans="1:78" ht="15" customHeight="1">
      <c r="A731" s="69"/>
      <c r="B731" s="69"/>
      <c r="C731" s="69"/>
      <c r="D731" s="69"/>
      <c r="E731" s="88"/>
      <c r="F731" s="88"/>
      <c r="G731" s="88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69"/>
      <c r="BP731" s="69"/>
      <c r="BQ731" s="69"/>
      <c r="BR731" s="69"/>
      <c r="BS731" s="69"/>
      <c r="BT731" s="69"/>
      <c r="BU731" s="69"/>
      <c r="BV731" s="69"/>
      <c r="BW731" s="69"/>
      <c r="BX731" s="69"/>
      <c r="BY731" s="69"/>
      <c r="BZ731" s="69"/>
    </row>
    <row r="732" spans="1:78" ht="15" customHeight="1">
      <c r="A732" s="69"/>
      <c r="B732" s="69"/>
      <c r="C732" s="69"/>
      <c r="D732" s="69"/>
      <c r="E732" s="88"/>
      <c r="F732" s="88"/>
      <c r="G732" s="88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9"/>
      <c r="BG732" s="69"/>
      <c r="BH732" s="69"/>
      <c r="BI732" s="69"/>
      <c r="BJ732" s="69"/>
      <c r="BK732" s="69"/>
      <c r="BL732" s="69"/>
      <c r="BM732" s="69"/>
      <c r="BN732" s="69"/>
      <c r="BO732" s="69"/>
      <c r="BP732" s="69"/>
      <c r="BQ732" s="69"/>
      <c r="BR732" s="69"/>
      <c r="BS732" s="69"/>
      <c r="BT732" s="69"/>
      <c r="BU732" s="69"/>
      <c r="BV732" s="69"/>
      <c r="BW732" s="69"/>
      <c r="BX732" s="69"/>
      <c r="BY732" s="69"/>
      <c r="BZ732" s="69"/>
    </row>
    <row r="733" spans="1:78" ht="15" customHeight="1">
      <c r="A733" s="69"/>
      <c r="B733" s="69"/>
      <c r="C733" s="69"/>
      <c r="D733" s="69"/>
      <c r="E733" s="88"/>
      <c r="F733" s="88"/>
      <c r="G733" s="88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9"/>
      <c r="BG733" s="69"/>
      <c r="BH733" s="69"/>
      <c r="BI733" s="69"/>
      <c r="BJ733" s="69"/>
      <c r="BK733" s="69"/>
      <c r="BL733" s="69"/>
      <c r="BM733" s="69"/>
      <c r="BN733" s="69"/>
      <c r="BO733" s="69"/>
      <c r="BP733" s="69"/>
      <c r="BQ733" s="69"/>
      <c r="BR733" s="69"/>
      <c r="BS733" s="69"/>
      <c r="BT733" s="69"/>
      <c r="BU733" s="69"/>
      <c r="BV733" s="69"/>
      <c r="BW733" s="69"/>
      <c r="BX733" s="69"/>
      <c r="BY733" s="69"/>
      <c r="BZ733" s="69"/>
    </row>
    <row r="734" spans="1:78" ht="15" customHeight="1">
      <c r="A734" s="69"/>
      <c r="B734" s="69"/>
      <c r="C734" s="69"/>
      <c r="D734" s="69"/>
      <c r="E734" s="88"/>
      <c r="F734" s="88"/>
      <c r="G734" s="88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9"/>
      <c r="BG734" s="69"/>
      <c r="BH734" s="69"/>
      <c r="BI734" s="69"/>
      <c r="BJ734" s="69"/>
      <c r="BK734" s="69"/>
      <c r="BL734" s="69"/>
      <c r="BM734" s="69"/>
      <c r="BN734" s="69"/>
      <c r="BO734" s="69"/>
      <c r="BP734" s="69"/>
      <c r="BQ734" s="69"/>
      <c r="BR734" s="69"/>
      <c r="BS734" s="69"/>
      <c r="BT734" s="69"/>
      <c r="BU734" s="69"/>
      <c r="BV734" s="69"/>
      <c r="BW734" s="69"/>
      <c r="BX734" s="69"/>
      <c r="BY734" s="69"/>
      <c r="BZ734" s="69"/>
    </row>
    <row r="735" spans="1:78" ht="15" customHeight="1">
      <c r="A735" s="69"/>
      <c r="B735" s="69"/>
      <c r="C735" s="69"/>
      <c r="D735" s="69"/>
      <c r="E735" s="88"/>
      <c r="F735" s="88"/>
      <c r="G735" s="88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9"/>
      <c r="BG735" s="69"/>
      <c r="BH735" s="69"/>
      <c r="BI735" s="69"/>
      <c r="BJ735" s="69"/>
      <c r="BK735" s="69"/>
      <c r="BL735" s="69"/>
      <c r="BM735" s="69"/>
      <c r="BN735" s="69"/>
      <c r="BO735" s="69"/>
      <c r="BP735" s="69"/>
      <c r="BQ735" s="69"/>
      <c r="BR735" s="69"/>
      <c r="BS735" s="69"/>
      <c r="BT735" s="69"/>
      <c r="BU735" s="69"/>
      <c r="BV735" s="69"/>
      <c r="BW735" s="69"/>
      <c r="BX735" s="69"/>
      <c r="BY735" s="69"/>
      <c r="BZ735" s="69"/>
    </row>
    <row r="736" spans="1:78" ht="15" customHeight="1">
      <c r="A736" s="69"/>
      <c r="B736" s="69"/>
      <c r="C736" s="69"/>
      <c r="D736" s="69"/>
      <c r="E736" s="88"/>
      <c r="F736" s="88"/>
      <c r="G736" s="88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9"/>
      <c r="BG736" s="69"/>
      <c r="BH736" s="69"/>
      <c r="BI736" s="69"/>
      <c r="BJ736" s="69"/>
      <c r="BK736" s="69"/>
      <c r="BL736" s="69"/>
      <c r="BM736" s="69"/>
      <c r="BN736" s="69"/>
      <c r="BO736" s="69"/>
      <c r="BP736" s="69"/>
      <c r="BQ736" s="69"/>
      <c r="BR736" s="69"/>
      <c r="BS736" s="69"/>
      <c r="BT736" s="69"/>
      <c r="BU736" s="69"/>
      <c r="BV736" s="69"/>
      <c r="BW736" s="69"/>
      <c r="BX736" s="69"/>
      <c r="BY736" s="69"/>
      <c r="BZ736" s="69"/>
    </row>
    <row r="737" spans="1:78" ht="15" customHeight="1">
      <c r="A737" s="69"/>
      <c r="B737" s="69"/>
      <c r="C737" s="69"/>
      <c r="D737" s="69"/>
      <c r="E737" s="88"/>
      <c r="F737" s="88"/>
      <c r="G737" s="88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9"/>
      <c r="BG737" s="69"/>
      <c r="BH737" s="69"/>
      <c r="BI737" s="69"/>
      <c r="BJ737" s="69"/>
      <c r="BK737" s="69"/>
      <c r="BL737" s="69"/>
      <c r="BM737" s="69"/>
      <c r="BN737" s="69"/>
      <c r="BO737" s="69"/>
      <c r="BP737" s="69"/>
      <c r="BQ737" s="69"/>
      <c r="BR737" s="69"/>
      <c r="BS737" s="69"/>
      <c r="BT737" s="69"/>
      <c r="BU737" s="69"/>
      <c r="BV737" s="69"/>
      <c r="BW737" s="69"/>
      <c r="BX737" s="69"/>
      <c r="BY737" s="69"/>
      <c r="BZ737" s="69"/>
    </row>
    <row r="738" spans="1:78" ht="15" customHeight="1">
      <c r="A738" s="69"/>
      <c r="B738" s="69"/>
      <c r="C738" s="69"/>
      <c r="D738" s="69"/>
      <c r="E738" s="88"/>
      <c r="F738" s="88"/>
      <c r="G738" s="88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9"/>
      <c r="BG738" s="69"/>
      <c r="BH738" s="69"/>
      <c r="BI738" s="69"/>
      <c r="BJ738" s="69"/>
      <c r="BK738" s="69"/>
      <c r="BL738" s="69"/>
      <c r="BM738" s="69"/>
      <c r="BN738" s="69"/>
      <c r="BO738" s="69"/>
      <c r="BP738" s="69"/>
      <c r="BQ738" s="69"/>
      <c r="BR738" s="69"/>
      <c r="BS738" s="69"/>
      <c r="BT738" s="69"/>
      <c r="BU738" s="69"/>
      <c r="BV738" s="69"/>
      <c r="BW738" s="69"/>
      <c r="BX738" s="69"/>
      <c r="BY738" s="69"/>
      <c r="BZ738" s="69"/>
    </row>
    <row r="739" spans="1:78" ht="15" customHeight="1">
      <c r="A739" s="69"/>
      <c r="B739" s="69"/>
      <c r="C739" s="69"/>
      <c r="D739" s="69"/>
      <c r="E739" s="88"/>
      <c r="F739" s="88"/>
      <c r="G739" s="88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9"/>
      <c r="BG739" s="69"/>
      <c r="BH739" s="69"/>
      <c r="BI739" s="69"/>
      <c r="BJ739" s="69"/>
      <c r="BK739" s="69"/>
      <c r="BL739" s="69"/>
      <c r="BM739" s="69"/>
      <c r="BN739" s="69"/>
      <c r="BO739" s="69"/>
      <c r="BP739" s="69"/>
      <c r="BQ739" s="69"/>
      <c r="BR739" s="69"/>
      <c r="BS739" s="69"/>
      <c r="BT739" s="69"/>
      <c r="BU739" s="69"/>
      <c r="BV739" s="69"/>
      <c r="BW739" s="69"/>
      <c r="BX739" s="69"/>
      <c r="BY739" s="69"/>
      <c r="BZ739" s="69"/>
    </row>
    <row r="740" spans="1:78" ht="15" customHeight="1">
      <c r="A740" s="69"/>
      <c r="B740" s="69"/>
      <c r="C740" s="69"/>
      <c r="D740" s="69"/>
      <c r="E740" s="88"/>
      <c r="F740" s="88"/>
      <c r="G740" s="88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69"/>
      <c r="BP740" s="69"/>
      <c r="BQ740" s="69"/>
      <c r="BR740" s="69"/>
      <c r="BS740" s="69"/>
      <c r="BT740" s="69"/>
      <c r="BU740" s="69"/>
      <c r="BV740" s="69"/>
      <c r="BW740" s="69"/>
      <c r="BX740" s="69"/>
      <c r="BY740" s="69"/>
      <c r="BZ740" s="69"/>
    </row>
    <row r="741" spans="1:78" ht="15" customHeight="1">
      <c r="A741" s="69"/>
      <c r="B741" s="69"/>
      <c r="C741" s="69"/>
      <c r="D741" s="69"/>
      <c r="E741" s="88"/>
      <c r="F741" s="88"/>
      <c r="G741" s="88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69"/>
      <c r="BP741" s="69"/>
      <c r="BQ741" s="69"/>
      <c r="BR741" s="69"/>
      <c r="BS741" s="69"/>
      <c r="BT741" s="69"/>
      <c r="BU741" s="69"/>
      <c r="BV741" s="69"/>
      <c r="BW741" s="69"/>
      <c r="BX741" s="69"/>
      <c r="BY741" s="69"/>
      <c r="BZ741" s="69"/>
    </row>
    <row r="742" spans="1:78" ht="15" customHeight="1">
      <c r="A742" s="69"/>
      <c r="B742" s="69"/>
      <c r="C742" s="69"/>
      <c r="D742" s="69"/>
      <c r="E742" s="88"/>
      <c r="F742" s="88"/>
      <c r="G742" s="88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9"/>
      <c r="BG742" s="69"/>
      <c r="BH742" s="69"/>
      <c r="BI742" s="69"/>
      <c r="BJ742" s="69"/>
      <c r="BK742" s="69"/>
      <c r="BL742" s="69"/>
      <c r="BM742" s="69"/>
      <c r="BN742" s="69"/>
      <c r="BO742" s="69"/>
      <c r="BP742" s="69"/>
      <c r="BQ742" s="69"/>
      <c r="BR742" s="69"/>
      <c r="BS742" s="69"/>
      <c r="BT742" s="69"/>
      <c r="BU742" s="69"/>
      <c r="BV742" s="69"/>
      <c r="BW742" s="69"/>
      <c r="BX742" s="69"/>
      <c r="BY742" s="69"/>
      <c r="BZ742" s="69"/>
    </row>
    <row r="743" spans="1:78" ht="15" customHeight="1">
      <c r="A743" s="69"/>
      <c r="B743" s="69"/>
      <c r="C743" s="69"/>
      <c r="D743" s="69"/>
      <c r="E743" s="88"/>
      <c r="F743" s="88"/>
      <c r="G743" s="88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9"/>
      <c r="BG743" s="69"/>
      <c r="BH743" s="69"/>
      <c r="BI743" s="69"/>
      <c r="BJ743" s="69"/>
      <c r="BK743" s="69"/>
      <c r="BL743" s="69"/>
      <c r="BM743" s="69"/>
      <c r="BN743" s="69"/>
      <c r="BO743" s="69"/>
      <c r="BP743" s="69"/>
      <c r="BQ743" s="69"/>
      <c r="BR743" s="69"/>
      <c r="BS743" s="69"/>
      <c r="BT743" s="69"/>
      <c r="BU743" s="69"/>
      <c r="BV743" s="69"/>
      <c r="BW743" s="69"/>
      <c r="BX743" s="69"/>
      <c r="BY743" s="69"/>
      <c r="BZ743" s="69"/>
    </row>
    <row r="744" spans="1:78" ht="15" customHeight="1">
      <c r="A744" s="69"/>
      <c r="B744" s="69"/>
      <c r="C744" s="69"/>
      <c r="D744" s="69"/>
      <c r="E744" s="88"/>
      <c r="F744" s="88"/>
      <c r="G744" s="88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69"/>
      <c r="BK744" s="69"/>
      <c r="BL744" s="69"/>
      <c r="BM744" s="69"/>
      <c r="BN744" s="69"/>
      <c r="BO744" s="69"/>
      <c r="BP744" s="69"/>
      <c r="BQ744" s="69"/>
      <c r="BR744" s="69"/>
      <c r="BS744" s="69"/>
      <c r="BT744" s="69"/>
      <c r="BU744" s="69"/>
      <c r="BV744" s="69"/>
      <c r="BW744" s="69"/>
      <c r="BX744" s="69"/>
      <c r="BY744" s="69"/>
      <c r="BZ744" s="69"/>
    </row>
    <row r="745" spans="1:78" ht="15" customHeight="1">
      <c r="A745" s="69"/>
      <c r="B745" s="69"/>
      <c r="C745" s="69"/>
      <c r="D745" s="69"/>
      <c r="E745" s="88"/>
      <c r="F745" s="88"/>
      <c r="G745" s="88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9"/>
      <c r="BG745" s="69"/>
      <c r="BH745" s="69"/>
      <c r="BI745" s="69"/>
      <c r="BJ745" s="69"/>
      <c r="BK745" s="69"/>
      <c r="BL745" s="69"/>
      <c r="BM745" s="69"/>
      <c r="BN745" s="69"/>
      <c r="BO745" s="69"/>
      <c r="BP745" s="69"/>
      <c r="BQ745" s="69"/>
      <c r="BR745" s="69"/>
      <c r="BS745" s="69"/>
      <c r="BT745" s="69"/>
      <c r="BU745" s="69"/>
      <c r="BV745" s="69"/>
      <c r="BW745" s="69"/>
      <c r="BX745" s="69"/>
      <c r="BY745" s="69"/>
      <c r="BZ745" s="69"/>
    </row>
    <row r="746" spans="1:78" ht="15" customHeight="1">
      <c r="A746" s="69"/>
      <c r="B746" s="69"/>
      <c r="C746" s="69"/>
      <c r="D746" s="69"/>
      <c r="E746" s="88"/>
      <c r="F746" s="88"/>
      <c r="G746" s="88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9"/>
      <c r="BG746" s="69"/>
      <c r="BH746" s="69"/>
      <c r="BI746" s="69"/>
      <c r="BJ746" s="69"/>
      <c r="BK746" s="69"/>
      <c r="BL746" s="69"/>
      <c r="BM746" s="69"/>
      <c r="BN746" s="69"/>
      <c r="BO746" s="69"/>
      <c r="BP746" s="69"/>
      <c r="BQ746" s="69"/>
      <c r="BR746" s="69"/>
      <c r="BS746" s="69"/>
      <c r="BT746" s="69"/>
      <c r="BU746" s="69"/>
      <c r="BV746" s="69"/>
      <c r="BW746" s="69"/>
      <c r="BX746" s="69"/>
      <c r="BY746" s="69"/>
      <c r="BZ746" s="69"/>
    </row>
    <row r="747" spans="1:78" ht="15" customHeight="1">
      <c r="A747" s="69"/>
      <c r="B747" s="69"/>
      <c r="C747" s="69"/>
      <c r="D747" s="69"/>
      <c r="E747" s="88"/>
      <c r="F747" s="88"/>
      <c r="G747" s="88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9"/>
      <c r="BG747" s="69"/>
      <c r="BH747" s="69"/>
      <c r="BI747" s="69"/>
      <c r="BJ747" s="69"/>
      <c r="BK747" s="69"/>
      <c r="BL747" s="69"/>
      <c r="BM747" s="69"/>
      <c r="BN747" s="69"/>
      <c r="BO747" s="69"/>
      <c r="BP747" s="69"/>
      <c r="BQ747" s="69"/>
      <c r="BR747" s="69"/>
      <c r="BS747" s="69"/>
      <c r="BT747" s="69"/>
      <c r="BU747" s="69"/>
      <c r="BV747" s="69"/>
      <c r="BW747" s="69"/>
      <c r="BX747" s="69"/>
      <c r="BY747" s="69"/>
      <c r="BZ747" s="69"/>
    </row>
    <row r="748" spans="1:78" ht="15" customHeight="1">
      <c r="A748" s="69"/>
      <c r="B748" s="69"/>
      <c r="C748" s="69"/>
      <c r="D748" s="69"/>
      <c r="E748" s="88"/>
      <c r="F748" s="88"/>
      <c r="G748" s="88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  <c r="BM748" s="69"/>
      <c r="BN748" s="69"/>
      <c r="BO748" s="69"/>
      <c r="BP748" s="69"/>
      <c r="BQ748" s="69"/>
      <c r="BR748" s="69"/>
      <c r="BS748" s="69"/>
      <c r="BT748" s="69"/>
      <c r="BU748" s="69"/>
      <c r="BV748" s="69"/>
      <c r="BW748" s="69"/>
      <c r="BX748" s="69"/>
      <c r="BY748" s="69"/>
      <c r="BZ748" s="69"/>
    </row>
    <row r="749" spans="1:78" ht="15" customHeight="1">
      <c r="A749" s="69"/>
      <c r="B749" s="69"/>
      <c r="C749" s="69"/>
      <c r="D749" s="69"/>
      <c r="E749" s="88"/>
      <c r="F749" s="88"/>
      <c r="G749" s="88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9"/>
      <c r="BG749" s="69"/>
      <c r="BH749" s="69"/>
      <c r="BI749" s="69"/>
      <c r="BJ749" s="69"/>
      <c r="BK749" s="69"/>
      <c r="BL749" s="69"/>
      <c r="BM749" s="69"/>
      <c r="BN749" s="69"/>
      <c r="BO749" s="69"/>
      <c r="BP749" s="69"/>
      <c r="BQ749" s="69"/>
      <c r="BR749" s="69"/>
      <c r="BS749" s="69"/>
      <c r="BT749" s="69"/>
      <c r="BU749" s="69"/>
      <c r="BV749" s="69"/>
      <c r="BW749" s="69"/>
      <c r="BX749" s="69"/>
      <c r="BY749" s="69"/>
      <c r="BZ749" s="69"/>
    </row>
    <row r="750" spans="1:78" ht="15" customHeight="1">
      <c r="A750" s="69"/>
      <c r="B750" s="69"/>
      <c r="C750" s="69"/>
      <c r="D750" s="69"/>
      <c r="E750" s="88"/>
      <c r="F750" s="88"/>
      <c r="G750" s="88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9"/>
      <c r="BG750" s="69"/>
      <c r="BH750" s="69"/>
      <c r="BI750" s="69"/>
      <c r="BJ750" s="69"/>
      <c r="BK750" s="69"/>
      <c r="BL750" s="69"/>
      <c r="BM750" s="69"/>
      <c r="BN750" s="69"/>
      <c r="BO750" s="69"/>
      <c r="BP750" s="69"/>
      <c r="BQ750" s="69"/>
      <c r="BR750" s="69"/>
      <c r="BS750" s="69"/>
      <c r="BT750" s="69"/>
      <c r="BU750" s="69"/>
      <c r="BV750" s="69"/>
      <c r="BW750" s="69"/>
      <c r="BX750" s="69"/>
      <c r="BY750" s="69"/>
      <c r="BZ750" s="69"/>
    </row>
    <row r="751" spans="1:78" ht="15" customHeight="1">
      <c r="A751" s="69"/>
      <c r="B751" s="69"/>
      <c r="C751" s="69"/>
      <c r="D751" s="69"/>
      <c r="E751" s="88"/>
      <c r="F751" s="88"/>
      <c r="G751" s="88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9"/>
      <c r="BG751" s="69"/>
      <c r="BH751" s="69"/>
      <c r="BI751" s="69"/>
      <c r="BJ751" s="69"/>
      <c r="BK751" s="69"/>
      <c r="BL751" s="69"/>
      <c r="BM751" s="69"/>
      <c r="BN751" s="69"/>
      <c r="BO751" s="69"/>
      <c r="BP751" s="69"/>
      <c r="BQ751" s="69"/>
      <c r="BR751" s="69"/>
      <c r="BS751" s="69"/>
      <c r="BT751" s="69"/>
      <c r="BU751" s="69"/>
      <c r="BV751" s="69"/>
      <c r="BW751" s="69"/>
      <c r="BX751" s="69"/>
      <c r="BY751" s="69"/>
      <c r="BZ751" s="69"/>
    </row>
    <row r="752" spans="1:78" ht="15" customHeight="1">
      <c r="A752" s="69"/>
      <c r="B752" s="69"/>
      <c r="C752" s="69"/>
      <c r="D752" s="69"/>
      <c r="E752" s="88"/>
      <c r="F752" s="88"/>
      <c r="G752" s="88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  <c r="AV752" s="69"/>
      <c r="AW752" s="69"/>
      <c r="AX752" s="69"/>
      <c r="AY752" s="69"/>
      <c r="AZ752" s="69"/>
      <c r="BA752" s="69"/>
      <c r="BB752" s="69"/>
      <c r="BC752" s="69"/>
      <c r="BD752" s="69"/>
      <c r="BE752" s="69"/>
      <c r="BF752" s="69"/>
      <c r="BG752" s="69"/>
      <c r="BH752" s="69"/>
      <c r="BI752" s="69"/>
      <c r="BJ752" s="69"/>
      <c r="BK752" s="69"/>
      <c r="BL752" s="69"/>
      <c r="BM752" s="69"/>
      <c r="BN752" s="69"/>
      <c r="BO752" s="69"/>
      <c r="BP752" s="69"/>
      <c r="BQ752" s="69"/>
      <c r="BR752" s="69"/>
      <c r="BS752" s="69"/>
      <c r="BT752" s="69"/>
      <c r="BU752" s="69"/>
      <c r="BV752" s="69"/>
      <c r="BW752" s="69"/>
      <c r="BX752" s="69"/>
      <c r="BY752" s="69"/>
      <c r="BZ752" s="69"/>
    </row>
    <row r="753" spans="1:78" ht="15" customHeight="1">
      <c r="A753" s="69"/>
      <c r="B753" s="69"/>
      <c r="C753" s="69"/>
      <c r="D753" s="69"/>
      <c r="E753" s="88"/>
      <c r="F753" s="88"/>
      <c r="G753" s="88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  <c r="AV753" s="69"/>
      <c r="AW753" s="69"/>
      <c r="AX753" s="69"/>
      <c r="AY753" s="69"/>
      <c r="AZ753" s="69"/>
      <c r="BA753" s="69"/>
      <c r="BB753" s="69"/>
      <c r="BC753" s="69"/>
      <c r="BD753" s="69"/>
      <c r="BE753" s="69"/>
      <c r="BF753" s="69"/>
      <c r="BG753" s="69"/>
      <c r="BH753" s="69"/>
      <c r="BI753" s="69"/>
      <c r="BJ753" s="69"/>
      <c r="BK753" s="69"/>
      <c r="BL753" s="69"/>
      <c r="BM753" s="69"/>
      <c r="BN753" s="69"/>
      <c r="BO753" s="69"/>
      <c r="BP753" s="69"/>
      <c r="BQ753" s="69"/>
      <c r="BR753" s="69"/>
      <c r="BS753" s="69"/>
      <c r="BT753" s="69"/>
      <c r="BU753" s="69"/>
      <c r="BV753" s="69"/>
      <c r="BW753" s="69"/>
      <c r="BX753" s="69"/>
      <c r="BY753" s="69"/>
      <c r="BZ753" s="69"/>
    </row>
    <row r="754" spans="1:78" ht="15" customHeight="1">
      <c r="A754" s="69"/>
      <c r="B754" s="69"/>
      <c r="C754" s="69"/>
      <c r="D754" s="69"/>
      <c r="E754" s="88"/>
      <c r="F754" s="88"/>
      <c r="G754" s="88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  <c r="AV754" s="69"/>
      <c r="AW754" s="69"/>
      <c r="AX754" s="69"/>
      <c r="AY754" s="69"/>
      <c r="AZ754" s="69"/>
      <c r="BA754" s="69"/>
      <c r="BB754" s="69"/>
      <c r="BC754" s="69"/>
      <c r="BD754" s="69"/>
      <c r="BE754" s="69"/>
      <c r="BF754" s="69"/>
      <c r="BG754" s="69"/>
      <c r="BH754" s="69"/>
      <c r="BI754" s="69"/>
      <c r="BJ754" s="69"/>
      <c r="BK754" s="69"/>
      <c r="BL754" s="69"/>
      <c r="BM754" s="69"/>
      <c r="BN754" s="69"/>
      <c r="BO754" s="69"/>
      <c r="BP754" s="69"/>
      <c r="BQ754" s="69"/>
      <c r="BR754" s="69"/>
      <c r="BS754" s="69"/>
      <c r="BT754" s="69"/>
      <c r="BU754" s="69"/>
      <c r="BV754" s="69"/>
      <c r="BW754" s="69"/>
      <c r="BX754" s="69"/>
      <c r="BY754" s="69"/>
      <c r="BZ754" s="69"/>
    </row>
    <row r="755" spans="1:78" ht="15" customHeight="1">
      <c r="A755" s="69"/>
      <c r="B755" s="69"/>
      <c r="C755" s="69"/>
      <c r="D755" s="69"/>
      <c r="E755" s="88"/>
      <c r="F755" s="88"/>
      <c r="G755" s="88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  <c r="AV755" s="69"/>
      <c r="AW755" s="69"/>
      <c r="AX755" s="69"/>
      <c r="AY755" s="69"/>
      <c r="AZ755" s="69"/>
      <c r="BA755" s="69"/>
      <c r="BB755" s="69"/>
      <c r="BC755" s="69"/>
      <c r="BD755" s="69"/>
      <c r="BE755" s="69"/>
      <c r="BF755" s="69"/>
      <c r="BG755" s="69"/>
      <c r="BH755" s="69"/>
      <c r="BI755" s="69"/>
      <c r="BJ755" s="69"/>
      <c r="BK755" s="69"/>
      <c r="BL755" s="69"/>
      <c r="BM755" s="69"/>
      <c r="BN755" s="69"/>
      <c r="BO755" s="69"/>
      <c r="BP755" s="69"/>
      <c r="BQ755" s="69"/>
      <c r="BR755" s="69"/>
      <c r="BS755" s="69"/>
      <c r="BT755" s="69"/>
      <c r="BU755" s="69"/>
      <c r="BV755" s="69"/>
      <c r="BW755" s="69"/>
      <c r="BX755" s="69"/>
      <c r="BY755" s="69"/>
      <c r="BZ755" s="69"/>
    </row>
    <row r="756" spans="1:78" ht="15" customHeight="1">
      <c r="A756" s="69"/>
      <c r="B756" s="69"/>
      <c r="C756" s="69"/>
      <c r="D756" s="69"/>
      <c r="E756" s="88"/>
      <c r="F756" s="88"/>
      <c r="G756" s="88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  <c r="AV756" s="69"/>
      <c r="AW756" s="69"/>
      <c r="AX756" s="69"/>
      <c r="AY756" s="69"/>
      <c r="AZ756" s="69"/>
      <c r="BA756" s="69"/>
      <c r="BB756" s="69"/>
      <c r="BC756" s="69"/>
      <c r="BD756" s="69"/>
      <c r="BE756" s="69"/>
      <c r="BF756" s="69"/>
      <c r="BG756" s="69"/>
      <c r="BH756" s="69"/>
      <c r="BI756" s="69"/>
      <c r="BJ756" s="69"/>
      <c r="BK756" s="69"/>
      <c r="BL756" s="69"/>
      <c r="BM756" s="69"/>
      <c r="BN756" s="69"/>
      <c r="BO756" s="69"/>
      <c r="BP756" s="69"/>
      <c r="BQ756" s="69"/>
      <c r="BR756" s="69"/>
      <c r="BS756" s="69"/>
      <c r="BT756" s="69"/>
      <c r="BU756" s="69"/>
      <c r="BV756" s="69"/>
      <c r="BW756" s="69"/>
      <c r="BX756" s="69"/>
      <c r="BY756" s="69"/>
      <c r="BZ756" s="69"/>
    </row>
    <row r="757" spans="1:78" ht="15" customHeight="1">
      <c r="A757" s="69"/>
      <c r="B757" s="69"/>
      <c r="C757" s="69"/>
      <c r="D757" s="69"/>
      <c r="E757" s="88"/>
      <c r="F757" s="88"/>
      <c r="G757" s="88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  <c r="AV757" s="69"/>
      <c r="AW757" s="69"/>
      <c r="AX757" s="69"/>
      <c r="AY757" s="69"/>
      <c r="AZ757" s="69"/>
      <c r="BA757" s="69"/>
      <c r="BB757" s="69"/>
      <c r="BC757" s="69"/>
      <c r="BD757" s="69"/>
      <c r="BE757" s="69"/>
      <c r="BF757" s="69"/>
      <c r="BG757" s="69"/>
      <c r="BH757" s="69"/>
      <c r="BI757" s="69"/>
      <c r="BJ757" s="69"/>
      <c r="BK757" s="69"/>
      <c r="BL757" s="69"/>
      <c r="BM757" s="69"/>
      <c r="BN757" s="69"/>
      <c r="BO757" s="69"/>
      <c r="BP757" s="69"/>
      <c r="BQ757" s="69"/>
      <c r="BR757" s="69"/>
      <c r="BS757" s="69"/>
      <c r="BT757" s="69"/>
      <c r="BU757" s="69"/>
      <c r="BV757" s="69"/>
      <c r="BW757" s="69"/>
      <c r="BX757" s="69"/>
      <c r="BY757" s="69"/>
      <c r="BZ757" s="69"/>
    </row>
    <row r="758" spans="1:78" ht="15" customHeight="1">
      <c r="A758" s="69"/>
      <c r="B758" s="69"/>
      <c r="C758" s="69"/>
      <c r="D758" s="69"/>
      <c r="E758" s="88"/>
      <c r="F758" s="88"/>
      <c r="G758" s="88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  <c r="AV758" s="69"/>
      <c r="AW758" s="69"/>
      <c r="AX758" s="69"/>
      <c r="AY758" s="69"/>
      <c r="AZ758" s="69"/>
      <c r="BA758" s="69"/>
      <c r="BB758" s="69"/>
      <c r="BC758" s="69"/>
      <c r="BD758" s="69"/>
      <c r="BE758" s="69"/>
      <c r="BF758" s="69"/>
      <c r="BG758" s="69"/>
      <c r="BH758" s="69"/>
      <c r="BI758" s="69"/>
      <c r="BJ758" s="69"/>
      <c r="BK758" s="69"/>
      <c r="BL758" s="69"/>
      <c r="BM758" s="69"/>
      <c r="BN758" s="69"/>
      <c r="BO758" s="69"/>
      <c r="BP758" s="69"/>
      <c r="BQ758" s="69"/>
      <c r="BR758" s="69"/>
      <c r="BS758" s="69"/>
      <c r="BT758" s="69"/>
      <c r="BU758" s="69"/>
      <c r="BV758" s="69"/>
      <c r="BW758" s="69"/>
      <c r="BX758" s="69"/>
      <c r="BY758" s="69"/>
      <c r="BZ758" s="69"/>
    </row>
    <row r="759" spans="1:78" ht="15" customHeight="1">
      <c r="A759" s="69"/>
      <c r="B759" s="69"/>
      <c r="C759" s="69"/>
      <c r="D759" s="69"/>
      <c r="E759" s="88"/>
      <c r="F759" s="88"/>
      <c r="G759" s="88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  <c r="AV759" s="69"/>
      <c r="AW759" s="69"/>
      <c r="AX759" s="69"/>
      <c r="AY759" s="69"/>
      <c r="AZ759" s="69"/>
      <c r="BA759" s="69"/>
      <c r="BB759" s="69"/>
      <c r="BC759" s="69"/>
      <c r="BD759" s="69"/>
      <c r="BE759" s="69"/>
      <c r="BF759" s="69"/>
      <c r="BG759" s="69"/>
      <c r="BH759" s="69"/>
      <c r="BI759" s="69"/>
      <c r="BJ759" s="69"/>
      <c r="BK759" s="69"/>
      <c r="BL759" s="69"/>
      <c r="BM759" s="69"/>
      <c r="BN759" s="69"/>
      <c r="BO759" s="69"/>
      <c r="BP759" s="69"/>
      <c r="BQ759" s="69"/>
      <c r="BR759" s="69"/>
      <c r="BS759" s="69"/>
      <c r="BT759" s="69"/>
      <c r="BU759" s="69"/>
      <c r="BV759" s="69"/>
      <c r="BW759" s="69"/>
      <c r="BX759" s="69"/>
      <c r="BY759" s="69"/>
      <c r="BZ759" s="69"/>
    </row>
    <row r="760" spans="1:78" ht="15" customHeight="1">
      <c r="A760" s="69"/>
      <c r="B760" s="69"/>
      <c r="C760" s="69"/>
      <c r="D760" s="69"/>
      <c r="E760" s="88"/>
      <c r="F760" s="88"/>
      <c r="G760" s="88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  <c r="AV760" s="69"/>
      <c r="AW760" s="69"/>
      <c r="AX760" s="69"/>
      <c r="AY760" s="69"/>
      <c r="AZ760" s="69"/>
      <c r="BA760" s="69"/>
      <c r="BB760" s="69"/>
      <c r="BC760" s="69"/>
      <c r="BD760" s="69"/>
      <c r="BE760" s="69"/>
      <c r="BF760" s="69"/>
      <c r="BG760" s="69"/>
      <c r="BH760" s="69"/>
      <c r="BI760" s="69"/>
      <c r="BJ760" s="69"/>
      <c r="BK760" s="69"/>
      <c r="BL760" s="69"/>
      <c r="BM760" s="69"/>
      <c r="BN760" s="69"/>
      <c r="BO760" s="69"/>
      <c r="BP760" s="69"/>
      <c r="BQ760" s="69"/>
      <c r="BR760" s="69"/>
      <c r="BS760" s="69"/>
      <c r="BT760" s="69"/>
      <c r="BU760" s="69"/>
      <c r="BV760" s="69"/>
      <c r="BW760" s="69"/>
      <c r="BX760" s="69"/>
      <c r="BY760" s="69"/>
      <c r="BZ760" s="69"/>
    </row>
    <row r="761" spans="1:78" ht="15" customHeight="1">
      <c r="A761" s="69"/>
      <c r="B761" s="69"/>
      <c r="C761" s="69"/>
      <c r="D761" s="69"/>
      <c r="E761" s="88"/>
      <c r="F761" s="88"/>
      <c r="G761" s="88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69"/>
      <c r="BF761" s="69"/>
      <c r="BG761" s="69"/>
      <c r="BH761" s="69"/>
      <c r="BI761" s="69"/>
      <c r="BJ761" s="69"/>
      <c r="BK761" s="69"/>
      <c r="BL761" s="69"/>
      <c r="BM761" s="69"/>
      <c r="BN761" s="69"/>
      <c r="BO761" s="69"/>
      <c r="BP761" s="69"/>
      <c r="BQ761" s="69"/>
      <c r="BR761" s="69"/>
      <c r="BS761" s="69"/>
      <c r="BT761" s="69"/>
      <c r="BU761" s="69"/>
      <c r="BV761" s="69"/>
      <c r="BW761" s="69"/>
      <c r="BX761" s="69"/>
      <c r="BY761" s="69"/>
      <c r="BZ761" s="69"/>
    </row>
    <row r="762" spans="1:78" ht="15" customHeight="1">
      <c r="A762" s="69"/>
      <c r="B762" s="69"/>
      <c r="C762" s="69"/>
      <c r="D762" s="69"/>
      <c r="E762" s="88"/>
      <c r="F762" s="88"/>
      <c r="G762" s="88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69"/>
      <c r="BF762" s="69"/>
      <c r="BG762" s="69"/>
      <c r="BH762" s="69"/>
      <c r="BI762" s="69"/>
      <c r="BJ762" s="69"/>
      <c r="BK762" s="69"/>
      <c r="BL762" s="69"/>
      <c r="BM762" s="69"/>
      <c r="BN762" s="69"/>
      <c r="BO762" s="69"/>
      <c r="BP762" s="69"/>
      <c r="BQ762" s="69"/>
      <c r="BR762" s="69"/>
      <c r="BS762" s="69"/>
      <c r="BT762" s="69"/>
      <c r="BU762" s="69"/>
      <c r="BV762" s="69"/>
      <c r="BW762" s="69"/>
      <c r="BX762" s="69"/>
      <c r="BY762" s="69"/>
      <c r="BZ762" s="69"/>
    </row>
    <row r="763" spans="1:78" ht="15" customHeight="1">
      <c r="A763" s="69"/>
      <c r="B763" s="69"/>
      <c r="C763" s="69"/>
      <c r="D763" s="69"/>
      <c r="E763" s="88"/>
      <c r="F763" s="88"/>
      <c r="G763" s="88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69"/>
      <c r="BF763" s="69"/>
      <c r="BG763" s="69"/>
      <c r="BH763" s="69"/>
      <c r="BI763" s="69"/>
      <c r="BJ763" s="69"/>
      <c r="BK763" s="69"/>
      <c r="BL763" s="69"/>
      <c r="BM763" s="69"/>
      <c r="BN763" s="69"/>
      <c r="BO763" s="69"/>
      <c r="BP763" s="69"/>
      <c r="BQ763" s="69"/>
      <c r="BR763" s="69"/>
      <c r="BS763" s="69"/>
      <c r="BT763" s="69"/>
      <c r="BU763" s="69"/>
      <c r="BV763" s="69"/>
      <c r="BW763" s="69"/>
      <c r="BX763" s="69"/>
      <c r="BY763" s="69"/>
      <c r="BZ763" s="69"/>
    </row>
    <row r="764" spans="1:78" ht="15" customHeight="1">
      <c r="A764" s="69"/>
      <c r="B764" s="69"/>
      <c r="C764" s="69"/>
      <c r="D764" s="69"/>
      <c r="E764" s="88"/>
      <c r="F764" s="88"/>
      <c r="G764" s="88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  <c r="BI764" s="69"/>
      <c r="BJ764" s="69"/>
      <c r="BK764" s="69"/>
      <c r="BL764" s="69"/>
      <c r="BM764" s="69"/>
      <c r="BN764" s="69"/>
      <c r="BO764" s="69"/>
      <c r="BP764" s="69"/>
      <c r="BQ764" s="69"/>
      <c r="BR764" s="69"/>
      <c r="BS764" s="69"/>
      <c r="BT764" s="69"/>
      <c r="BU764" s="69"/>
      <c r="BV764" s="69"/>
      <c r="BW764" s="69"/>
      <c r="BX764" s="69"/>
      <c r="BY764" s="69"/>
      <c r="BZ764" s="69"/>
    </row>
    <row r="765" spans="1:78" ht="15" customHeight="1">
      <c r="A765" s="69"/>
      <c r="B765" s="69"/>
      <c r="C765" s="69"/>
      <c r="D765" s="69"/>
      <c r="E765" s="88"/>
      <c r="F765" s="88"/>
      <c r="G765" s="88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  <c r="AV765" s="69"/>
      <c r="AW765" s="69"/>
      <c r="AX765" s="69"/>
      <c r="AY765" s="69"/>
      <c r="AZ765" s="69"/>
      <c r="BA765" s="69"/>
      <c r="BB765" s="69"/>
      <c r="BC765" s="69"/>
      <c r="BD765" s="69"/>
      <c r="BE765" s="69"/>
      <c r="BF765" s="69"/>
      <c r="BG765" s="69"/>
      <c r="BH765" s="69"/>
      <c r="BI765" s="69"/>
      <c r="BJ765" s="69"/>
      <c r="BK765" s="69"/>
      <c r="BL765" s="69"/>
      <c r="BM765" s="69"/>
      <c r="BN765" s="69"/>
      <c r="BO765" s="69"/>
      <c r="BP765" s="69"/>
      <c r="BQ765" s="69"/>
      <c r="BR765" s="69"/>
      <c r="BS765" s="69"/>
      <c r="BT765" s="69"/>
      <c r="BU765" s="69"/>
      <c r="BV765" s="69"/>
      <c r="BW765" s="69"/>
      <c r="BX765" s="69"/>
      <c r="BY765" s="69"/>
      <c r="BZ765" s="69"/>
    </row>
    <row r="766" spans="1:78" ht="15" customHeight="1">
      <c r="A766" s="69"/>
      <c r="B766" s="69"/>
      <c r="C766" s="69"/>
      <c r="D766" s="69"/>
      <c r="E766" s="88"/>
      <c r="F766" s="88"/>
      <c r="G766" s="88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  <c r="AV766" s="69"/>
      <c r="AW766" s="69"/>
      <c r="AX766" s="69"/>
      <c r="AY766" s="69"/>
      <c r="AZ766" s="69"/>
      <c r="BA766" s="69"/>
      <c r="BB766" s="69"/>
      <c r="BC766" s="69"/>
      <c r="BD766" s="69"/>
      <c r="BE766" s="69"/>
      <c r="BF766" s="69"/>
      <c r="BG766" s="69"/>
      <c r="BH766" s="69"/>
      <c r="BI766" s="69"/>
      <c r="BJ766" s="69"/>
      <c r="BK766" s="69"/>
      <c r="BL766" s="69"/>
      <c r="BM766" s="69"/>
      <c r="BN766" s="69"/>
      <c r="BO766" s="69"/>
      <c r="BP766" s="69"/>
      <c r="BQ766" s="69"/>
      <c r="BR766" s="69"/>
      <c r="BS766" s="69"/>
      <c r="BT766" s="69"/>
      <c r="BU766" s="69"/>
      <c r="BV766" s="69"/>
      <c r="BW766" s="69"/>
      <c r="BX766" s="69"/>
      <c r="BY766" s="69"/>
      <c r="BZ766" s="69"/>
    </row>
    <row r="767" spans="1:78" ht="15" customHeight="1">
      <c r="A767" s="69"/>
      <c r="B767" s="69"/>
      <c r="C767" s="69"/>
      <c r="D767" s="69"/>
      <c r="E767" s="88"/>
      <c r="F767" s="88"/>
      <c r="G767" s="88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  <c r="AV767" s="69"/>
      <c r="AW767" s="69"/>
      <c r="AX767" s="69"/>
      <c r="AY767" s="69"/>
      <c r="AZ767" s="69"/>
      <c r="BA767" s="69"/>
      <c r="BB767" s="69"/>
      <c r="BC767" s="69"/>
      <c r="BD767" s="69"/>
      <c r="BE767" s="69"/>
      <c r="BF767" s="69"/>
      <c r="BG767" s="69"/>
      <c r="BH767" s="69"/>
      <c r="BI767" s="69"/>
      <c r="BJ767" s="69"/>
      <c r="BK767" s="69"/>
      <c r="BL767" s="69"/>
      <c r="BM767" s="69"/>
      <c r="BN767" s="69"/>
      <c r="BO767" s="69"/>
      <c r="BP767" s="69"/>
      <c r="BQ767" s="69"/>
      <c r="BR767" s="69"/>
      <c r="BS767" s="69"/>
      <c r="BT767" s="69"/>
      <c r="BU767" s="69"/>
      <c r="BV767" s="69"/>
      <c r="BW767" s="69"/>
      <c r="BX767" s="69"/>
      <c r="BY767" s="69"/>
      <c r="BZ767" s="69"/>
    </row>
    <row r="768" spans="1:78" ht="15" customHeight="1">
      <c r="A768" s="69"/>
      <c r="B768" s="69"/>
      <c r="C768" s="69"/>
      <c r="D768" s="69"/>
      <c r="E768" s="88"/>
      <c r="F768" s="88"/>
      <c r="G768" s="88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  <c r="AV768" s="69"/>
      <c r="AW768" s="69"/>
      <c r="AX768" s="69"/>
      <c r="AY768" s="69"/>
      <c r="AZ768" s="69"/>
      <c r="BA768" s="69"/>
      <c r="BB768" s="69"/>
      <c r="BC768" s="69"/>
      <c r="BD768" s="69"/>
      <c r="BE768" s="69"/>
      <c r="BF768" s="69"/>
      <c r="BG768" s="69"/>
      <c r="BH768" s="69"/>
      <c r="BI768" s="69"/>
      <c r="BJ768" s="69"/>
      <c r="BK768" s="69"/>
      <c r="BL768" s="69"/>
      <c r="BM768" s="69"/>
      <c r="BN768" s="69"/>
      <c r="BO768" s="69"/>
      <c r="BP768" s="69"/>
      <c r="BQ768" s="69"/>
      <c r="BR768" s="69"/>
      <c r="BS768" s="69"/>
      <c r="BT768" s="69"/>
      <c r="BU768" s="69"/>
      <c r="BV768" s="69"/>
      <c r="BW768" s="69"/>
      <c r="BX768" s="69"/>
      <c r="BY768" s="69"/>
      <c r="BZ768" s="69"/>
    </row>
    <row r="769" spans="1:78" ht="15" customHeight="1">
      <c r="A769" s="69"/>
      <c r="B769" s="69"/>
      <c r="C769" s="69"/>
      <c r="D769" s="69"/>
      <c r="E769" s="88"/>
      <c r="F769" s="88"/>
      <c r="G769" s="88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  <c r="AV769" s="69"/>
      <c r="AW769" s="69"/>
      <c r="AX769" s="69"/>
      <c r="AY769" s="69"/>
      <c r="AZ769" s="69"/>
      <c r="BA769" s="69"/>
      <c r="BB769" s="69"/>
      <c r="BC769" s="69"/>
      <c r="BD769" s="69"/>
      <c r="BE769" s="69"/>
      <c r="BF769" s="69"/>
      <c r="BG769" s="69"/>
      <c r="BH769" s="69"/>
      <c r="BI769" s="69"/>
      <c r="BJ769" s="69"/>
      <c r="BK769" s="69"/>
      <c r="BL769" s="69"/>
      <c r="BM769" s="69"/>
      <c r="BN769" s="69"/>
      <c r="BO769" s="69"/>
      <c r="BP769" s="69"/>
      <c r="BQ769" s="69"/>
      <c r="BR769" s="69"/>
      <c r="BS769" s="69"/>
      <c r="BT769" s="69"/>
      <c r="BU769" s="69"/>
      <c r="BV769" s="69"/>
      <c r="BW769" s="69"/>
      <c r="BX769" s="69"/>
      <c r="BY769" s="69"/>
      <c r="BZ769" s="69"/>
    </row>
    <row r="770" spans="1:78" ht="15" customHeight="1">
      <c r="A770" s="69"/>
      <c r="B770" s="69"/>
      <c r="C770" s="69"/>
      <c r="D770" s="69"/>
      <c r="E770" s="88"/>
      <c r="F770" s="88"/>
      <c r="G770" s="88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  <c r="AV770" s="69"/>
      <c r="AW770" s="69"/>
      <c r="AX770" s="69"/>
      <c r="AY770" s="69"/>
      <c r="AZ770" s="69"/>
      <c r="BA770" s="69"/>
      <c r="BB770" s="69"/>
      <c r="BC770" s="69"/>
      <c r="BD770" s="69"/>
      <c r="BE770" s="69"/>
      <c r="BF770" s="69"/>
      <c r="BG770" s="69"/>
      <c r="BH770" s="69"/>
      <c r="BI770" s="69"/>
      <c r="BJ770" s="69"/>
      <c r="BK770" s="69"/>
      <c r="BL770" s="69"/>
      <c r="BM770" s="69"/>
      <c r="BN770" s="69"/>
      <c r="BO770" s="69"/>
      <c r="BP770" s="69"/>
      <c r="BQ770" s="69"/>
      <c r="BR770" s="69"/>
      <c r="BS770" s="69"/>
      <c r="BT770" s="69"/>
      <c r="BU770" s="69"/>
      <c r="BV770" s="69"/>
      <c r="BW770" s="69"/>
      <c r="BX770" s="69"/>
      <c r="BY770" s="69"/>
      <c r="BZ770" s="69"/>
    </row>
    <row r="771" spans="1:78" ht="15" customHeight="1">
      <c r="A771" s="69"/>
      <c r="B771" s="69"/>
      <c r="C771" s="69"/>
      <c r="D771" s="69"/>
      <c r="E771" s="88"/>
      <c r="F771" s="88"/>
      <c r="G771" s="88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  <c r="AV771" s="69"/>
      <c r="AW771" s="69"/>
      <c r="AX771" s="69"/>
      <c r="AY771" s="69"/>
      <c r="AZ771" s="69"/>
      <c r="BA771" s="69"/>
      <c r="BB771" s="69"/>
      <c r="BC771" s="69"/>
      <c r="BD771" s="69"/>
      <c r="BE771" s="69"/>
      <c r="BF771" s="69"/>
      <c r="BG771" s="69"/>
      <c r="BH771" s="69"/>
      <c r="BI771" s="69"/>
      <c r="BJ771" s="69"/>
      <c r="BK771" s="69"/>
      <c r="BL771" s="69"/>
      <c r="BM771" s="69"/>
      <c r="BN771" s="69"/>
      <c r="BO771" s="69"/>
      <c r="BP771" s="69"/>
      <c r="BQ771" s="69"/>
      <c r="BR771" s="69"/>
      <c r="BS771" s="69"/>
      <c r="BT771" s="69"/>
      <c r="BU771" s="69"/>
      <c r="BV771" s="69"/>
      <c r="BW771" s="69"/>
      <c r="BX771" s="69"/>
      <c r="BY771" s="69"/>
      <c r="BZ771" s="69"/>
    </row>
    <row r="772" spans="1:78" ht="15" customHeight="1">
      <c r="A772" s="69"/>
      <c r="B772" s="69"/>
      <c r="C772" s="69"/>
      <c r="D772" s="69"/>
      <c r="E772" s="88"/>
      <c r="F772" s="88"/>
      <c r="G772" s="88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  <c r="AV772" s="69"/>
      <c r="AW772" s="69"/>
      <c r="AX772" s="69"/>
      <c r="AY772" s="69"/>
      <c r="AZ772" s="69"/>
      <c r="BA772" s="69"/>
      <c r="BB772" s="69"/>
      <c r="BC772" s="69"/>
      <c r="BD772" s="69"/>
      <c r="BE772" s="69"/>
      <c r="BF772" s="69"/>
      <c r="BG772" s="69"/>
      <c r="BH772" s="69"/>
      <c r="BI772" s="69"/>
      <c r="BJ772" s="69"/>
      <c r="BK772" s="69"/>
      <c r="BL772" s="69"/>
      <c r="BM772" s="69"/>
      <c r="BN772" s="69"/>
      <c r="BO772" s="69"/>
      <c r="BP772" s="69"/>
      <c r="BQ772" s="69"/>
      <c r="BR772" s="69"/>
      <c r="BS772" s="69"/>
      <c r="BT772" s="69"/>
      <c r="BU772" s="69"/>
      <c r="BV772" s="69"/>
      <c r="BW772" s="69"/>
      <c r="BX772" s="69"/>
      <c r="BY772" s="69"/>
      <c r="BZ772" s="69"/>
    </row>
    <row r="773" spans="1:78" ht="15" customHeight="1">
      <c r="A773" s="69"/>
      <c r="B773" s="69"/>
      <c r="C773" s="69"/>
      <c r="D773" s="69"/>
      <c r="E773" s="88"/>
      <c r="F773" s="88"/>
      <c r="G773" s="88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9"/>
      <c r="BG773" s="69"/>
      <c r="BH773" s="69"/>
      <c r="BI773" s="69"/>
      <c r="BJ773" s="69"/>
      <c r="BK773" s="69"/>
      <c r="BL773" s="69"/>
      <c r="BM773" s="69"/>
      <c r="BN773" s="69"/>
      <c r="BO773" s="69"/>
      <c r="BP773" s="69"/>
      <c r="BQ773" s="69"/>
      <c r="BR773" s="69"/>
      <c r="BS773" s="69"/>
      <c r="BT773" s="69"/>
      <c r="BU773" s="69"/>
      <c r="BV773" s="69"/>
      <c r="BW773" s="69"/>
      <c r="BX773" s="69"/>
      <c r="BY773" s="69"/>
      <c r="BZ773" s="69"/>
    </row>
    <row r="774" spans="1:78" ht="15" customHeight="1">
      <c r="A774" s="69"/>
      <c r="B774" s="69"/>
      <c r="C774" s="69"/>
      <c r="D774" s="69"/>
      <c r="E774" s="88"/>
      <c r="F774" s="88"/>
      <c r="G774" s="88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  <c r="BI774" s="69"/>
      <c r="BJ774" s="69"/>
      <c r="BK774" s="69"/>
      <c r="BL774" s="69"/>
      <c r="BM774" s="69"/>
      <c r="BN774" s="69"/>
      <c r="BO774" s="69"/>
      <c r="BP774" s="69"/>
      <c r="BQ774" s="69"/>
      <c r="BR774" s="69"/>
      <c r="BS774" s="69"/>
      <c r="BT774" s="69"/>
      <c r="BU774" s="69"/>
      <c r="BV774" s="69"/>
      <c r="BW774" s="69"/>
      <c r="BX774" s="69"/>
      <c r="BY774" s="69"/>
      <c r="BZ774" s="69"/>
    </row>
    <row r="775" spans="1:78" ht="15" customHeight="1">
      <c r="A775" s="69"/>
      <c r="B775" s="69"/>
      <c r="C775" s="69"/>
      <c r="D775" s="69"/>
      <c r="E775" s="88"/>
      <c r="F775" s="88"/>
      <c r="G775" s="88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9"/>
      <c r="BG775" s="69"/>
      <c r="BH775" s="69"/>
      <c r="BI775" s="69"/>
      <c r="BJ775" s="69"/>
      <c r="BK775" s="69"/>
      <c r="BL775" s="69"/>
      <c r="BM775" s="69"/>
      <c r="BN775" s="69"/>
      <c r="BO775" s="69"/>
      <c r="BP775" s="69"/>
      <c r="BQ775" s="69"/>
      <c r="BR775" s="69"/>
      <c r="BS775" s="69"/>
      <c r="BT775" s="69"/>
      <c r="BU775" s="69"/>
      <c r="BV775" s="69"/>
      <c r="BW775" s="69"/>
      <c r="BX775" s="69"/>
      <c r="BY775" s="69"/>
      <c r="BZ775" s="69"/>
    </row>
    <row r="776" spans="1:78" ht="15" customHeight="1">
      <c r="A776" s="69"/>
      <c r="B776" s="69"/>
      <c r="C776" s="69"/>
      <c r="D776" s="69"/>
      <c r="E776" s="88"/>
      <c r="F776" s="88"/>
      <c r="G776" s="88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  <c r="AV776" s="69"/>
      <c r="AW776" s="69"/>
      <c r="AX776" s="69"/>
      <c r="AY776" s="69"/>
      <c r="AZ776" s="69"/>
      <c r="BA776" s="69"/>
      <c r="BB776" s="69"/>
      <c r="BC776" s="69"/>
      <c r="BD776" s="69"/>
      <c r="BE776" s="69"/>
      <c r="BF776" s="69"/>
      <c r="BG776" s="69"/>
      <c r="BH776" s="69"/>
      <c r="BI776" s="69"/>
      <c r="BJ776" s="69"/>
      <c r="BK776" s="69"/>
      <c r="BL776" s="69"/>
      <c r="BM776" s="69"/>
      <c r="BN776" s="69"/>
      <c r="BO776" s="69"/>
      <c r="BP776" s="69"/>
      <c r="BQ776" s="69"/>
      <c r="BR776" s="69"/>
      <c r="BS776" s="69"/>
      <c r="BT776" s="69"/>
      <c r="BU776" s="69"/>
      <c r="BV776" s="69"/>
      <c r="BW776" s="69"/>
      <c r="BX776" s="69"/>
      <c r="BY776" s="69"/>
      <c r="BZ776" s="69"/>
    </row>
    <row r="777" spans="1:78" ht="15" customHeight="1">
      <c r="A777" s="69"/>
      <c r="B777" s="69"/>
      <c r="C777" s="69"/>
      <c r="D777" s="69"/>
      <c r="E777" s="88"/>
      <c r="F777" s="88"/>
      <c r="G777" s="88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69"/>
      <c r="AY777" s="69"/>
      <c r="AZ777" s="69"/>
      <c r="BA777" s="69"/>
      <c r="BB777" s="69"/>
      <c r="BC777" s="69"/>
      <c r="BD777" s="69"/>
      <c r="BE777" s="69"/>
      <c r="BF777" s="69"/>
      <c r="BG777" s="69"/>
      <c r="BH777" s="69"/>
      <c r="BI777" s="69"/>
      <c r="BJ777" s="69"/>
      <c r="BK777" s="69"/>
      <c r="BL777" s="69"/>
      <c r="BM777" s="69"/>
      <c r="BN777" s="69"/>
      <c r="BO777" s="69"/>
      <c r="BP777" s="69"/>
      <c r="BQ777" s="69"/>
      <c r="BR777" s="69"/>
      <c r="BS777" s="69"/>
      <c r="BT777" s="69"/>
      <c r="BU777" s="69"/>
      <c r="BV777" s="69"/>
      <c r="BW777" s="69"/>
      <c r="BX777" s="69"/>
      <c r="BY777" s="69"/>
      <c r="BZ777" s="69"/>
    </row>
    <row r="778" spans="1:78" ht="15" customHeight="1">
      <c r="A778" s="69"/>
      <c r="B778" s="69"/>
      <c r="C778" s="69"/>
      <c r="D778" s="69"/>
      <c r="E778" s="88"/>
      <c r="F778" s="88"/>
      <c r="G778" s="88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  <c r="AV778" s="69"/>
      <c r="AW778" s="69"/>
      <c r="AX778" s="69"/>
      <c r="AY778" s="69"/>
      <c r="AZ778" s="69"/>
      <c r="BA778" s="69"/>
      <c r="BB778" s="69"/>
      <c r="BC778" s="69"/>
      <c r="BD778" s="69"/>
      <c r="BE778" s="69"/>
      <c r="BF778" s="69"/>
      <c r="BG778" s="69"/>
      <c r="BH778" s="69"/>
      <c r="BI778" s="69"/>
      <c r="BJ778" s="69"/>
      <c r="BK778" s="69"/>
      <c r="BL778" s="69"/>
      <c r="BM778" s="69"/>
      <c r="BN778" s="69"/>
      <c r="BO778" s="69"/>
      <c r="BP778" s="69"/>
      <c r="BQ778" s="69"/>
      <c r="BR778" s="69"/>
      <c r="BS778" s="69"/>
      <c r="BT778" s="69"/>
      <c r="BU778" s="69"/>
      <c r="BV778" s="69"/>
      <c r="BW778" s="69"/>
      <c r="BX778" s="69"/>
      <c r="BY778" s="69"/>
      <c r="BZ778" s="69"/>
    </row>
    <row r="779" spans="1:78" ht="15" customHeight="1">
      <c r="A779" s="69"/>
      <c r="B779" s="69"/>
      <c r="C779" s="69"/>
      <c r="D779" s="69"/>
      <c r="E779" s="88"/>
      <c r="F779" s="88"/>
      <c r="G779" s="88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69"/>
      <c r="AY779" s="69"/>
      <c r="AZ779" s="69"/>
      <c r="BA779" s="69"/>
      <c r="BB779" s="69"/>
      <c r="BC779" s="69"/>
      <c r="BD779" s="69"/>
      <c r="BE779" s="69"/>
      <c r="BF779" s="69"/>
      <c r="BG779" s="69"/>
      <c r="BH779" s="69"/>
      <c r="BI779" s="69"/>
      <c r="BJ779" s="69"/>
      <c r="BK779" s="69"/>
      <c r="BL779" s="69"/>
      <c r="BM779" s="69"/>
      <c r="BN779" s="69"/>
      <c r="BO779" s="69"/>
      <c r="BP779" s="69"/>
      <c r="BQ779" s="69"/>
      <c r="BR779" s="69"/>
      <c r="BS779" s="69"/>
      <c r="BT779" s="69"/>
      <c r="BU779" s="69"/>
      <c r="BV779" s="69"/>
      <c r="BW779" s="69"/>
      <c r="BX779" s="69"/>
      <c r="BY779" s="69"/>
      <c r="BZ779" s="69"/>
    </row>
    <row r="780" spans="1:78" ht="15" customHeight="1">
      <c r="A780" s="69"/>
      <c r="B780" s="69"/>
      <c r="C780" s="69"/>
      <c r="D780" s="69"/>
      <c r="E780" s="88"/>
      <c r="F780" s="88"/>
      <c r="G780" s="88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  <c r="AV780" s="69"/>
      <c r="AW780" s="69"/>
      <c r="AX780" s="69"/>
      <c r="AY780" s="69"/>
      <c r="AZ780" s="69"/>
      <c r="BA780" s="69"/>
      <c r="BB780" s="69"/>
      <c r="BC780" s="69"/>
      <c r="BD780" s="69"/>
      <c r="BE780" s="69"/>
      <c r="BF780" s="69"/>
      <c r="BG780" s="69"/>
      <c r="BH780" s="69"/>
      <c r="BI780" s="69"/>
      <c r="BJ780" s="69"/>
      <c r="BK780" s="69"/>
      <c r="BL780" s="69"/>
      <c r="BM780" s="69"/>
      <c r="BN780" s="69"/>
      <c r="BO780" s="69"/>
      <c r="BP780" s="69"/>
      <c r="BQ780" s="69"/>
      <c r="BR780" s="69"/>
      <c r="BS780" s="69"/>
      <c r="BT780" s="69"/>
      <c r="BU780" s="69"/>
      <c r="BV780" s="69"/>
      <c r="BW780" s="69"/>
      <c r="BX780" s="69"/>
      <c r="BY780" s="69"/>
      <c r="BZ780" s="69"/>
    </row>
    <row r="781" spans="1:78" ht="15" customHeight="1">
      <c r="A781" s="69"/>
      <c r="B781" s="69"/>
      <c r="C781" s="69"/>
      <c r="D781" s="69"/>
      <c r="E781" s="88"/>
      <c r="F781" s="88"/>
      <c r="G781" s="88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9"/>
      <c r="BG781" s="69"/>
      <c r="BH781" s="69"/>
      <c r="BI781" s="69"/>
      <c r="BJ781" s="69"/>
      <c r="BK781" s="69"/>
      <c r="BL781" s="69"/>
      <c r="BM781" s="69"/>
      <c r="BN781" s="69"/>
      <c r="BO781" s="69"/>
      <c r="BP781" s="69"/>
      <c r="BQ781" s="69"/>
      <c r="BR781" s="69"/>
      <c r="BS781" s="69"/>
      <c r="BT781" s="69"/>
      <c r="BU781" s="69"/>
      <c r="BV781" s="69"/>
      <c r="BW781" s="69"/>
      <c r="BX781" s="69"/>
      <c r="BY781" s="69"/>
      <c r="BZ781" s="69"/>
    </row>
    <row r="782" spans="1:78" ht="15" customHeight="1">
      <c r="A782" s="69"/>
      <c r="B782" s="69"/>
      <c r="C782" s="69"/>
      <c r="D782" s="69"/>
      <c r="E782" s="88"/>
      <c r="F782" s="88"/>
      <c r="G782" s="88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  <c r="AV782" s="69"/>
      <c r="AW782" s="69"/>
      <c r="AX782" s="69"/>
      <c r="AY782" s="69"/>
      <c r="AZ782" s="69"/>
      <c r="BA782" s="69"/>
      <c r="BB782" s="69"/>
      <c r="BC782" s="69"/>
      <c r="BD782" s="69"/>
      <c r="BE782" s="69"/>
      <c r="BF782" s="69"/>
      <c r="BG782" s="69"/>
      <c r="BH782" s="69"/>
      <c r="BI782" s="69"/>
      <c r="BJ782" s="69"/>
      <c r="BK782" s="69"/>
      <c r="BL782" s="69"/>
      <c r="BM782" s="69"/>
      <c r="BN782" s="69"/>
      <c r="BO782" s="69"/>
      <c r="BP782" s="69"/>
      <c r="BQ782" s="69"/>
      <c r="BR782" s="69"/>
      <c r="BS782" s="69"/>
      <c r="BT782" s="69"/>
      <c r="BU782" s="69"/>
      <c r="BV782" s="69"/>
      <c r="BW782" s="69"/>
      <c r="BX782" s="69"/>
      <c r="BY782" s="69"/>
      <c r="BZ782" s="69"/>
    </row>
    <row r="783" spans="1:78" ht="15" customHeight="1">
      <c r="A783" s="69"/>
      <c r="B783" s="69"/>
      <c r="C783" s="69"/>
      <c r="D783" s="69"/>
      <c r="E783" s="88"/>
      <c r="F783" s="88"/>
      <c r="G783" s="88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69"/>
      <c r="AY783" s="69"/>
      <c r="AZ783" s="69"/>
      <c r="BA783" s="69"/>
      <c r="BB783" s="69"/>
      <c r="BC783" s="69"/>
      <c r="BD783" s="69"/>
      <c r="BE783" s="69"/>
      <c r="BF783" s="69"/>
      <c r="BG783" s="69"/>
      <c r="BH783" s="69"/>
      <c r="BI783" s="69"/>
      <c r="BJ783" s="69"/>
      <c r="BK783" s="69"/>
      <c r="BL783" s="69"/>
      <c r="BM783" s="69"/>
      <c r="BN783" s="69"/>
      <c r="BO783" s="69"/>
      <c r="BP783" s="69"/>
      <c r="BQ783" s="69"/>
      <c r="BR783" s="69"/>
      <c r="BS783" s="69"/>
      <c r="BT783" s="69"/>
      <c r="BU783" s="69"/>
      <c r="BV783" s="69"/>
      <c r="BW783" s="69"/>
      <c r="BX783" s="69"/>
      <c r="BY783" s="69"/>
      <c r="BZ783" s="69"/>
    </row>
    <row r="784" spans="1:78" ht="15" customHeight="1">
      <c r="A784" s="69"/>
      <c r="B784" s="69"/>
      <c r="C784" s="69"/>
      <c r="D784" s="69"/>
      <c r="E784" s="88"/>
      <c r="F784" s="88"/>
      <c r="G784" s="88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  <c r="AV784" s="69"/>
      <c r="AW784" s="69"/>
      <c r="AX784" s="69"/>
      <c r="AY784" s="69"/>
      <c r="AZ784" s="69"/>
      <c r="BA784" s="69"/>
      <c r="BB784" s="69"/>
      <c r="BC784" s="69"/>
      <c r="BD784" s="69"/>
      <c r="BE784" s="69"/>
      <c r="BF784" s="69"/>
      <c r="BG784" s="69"/>
      <c r="BH784" s="69"/>
      <c r="BI784" s="69"/>
      <c r="BJ784" s="69"/>
      <c r="BK784" s="69"/>
      <c r="BL784" s="69"/>
      <c r="BM784" s="69"/>
      <c r="BN784" s="69"/>
      <c r="BO784" s="69"/>
      <c r="BP784" s="69"/>
      <c r="BQ784" s="69"/>
      <c r="BR784" s="69"/>
      <c r="BS784" s="69"/>
      <c r="BT784" s="69"/>
      <c r="BU784" s="69"/>
      <c r="BV784" s="69"/>
      <c r="BW784" s="69"/>
      <c r="BX784" s="69"/>
      <c r="BY784" s="69"/>
      <c r="BZ784" s="69"/>
    </row>
    <row r="785" spans="1:78" ht="15" customHeight="1">
      <c r="A785" s="69"/>
      <c r="B785" s="69"/>
      <c r="C785" s="69"/>
      <c r="D785" s="69"/>
      <c r="E785" s="88"/>
      <c r="F785" s="88"/>
      <c r="G785" s="88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69"/>
      <c r="AY785" s="69"/>
      <c r="AZ785" s="69"/>
      <c r="BA785" s="69"/>
      <c r="BB785" s="69"/>
      <c r="BC785" s="69"/>
      <c r="BD785" s="69"/>
      <c r="BE785" s="69"/>
      <c r="BF785" s="69"/>
      <c r="BG785" s="69"/>
      <c r="BH785" s="69"/>
      <c r="BI785" s="69"/>
      <c r="BJ785" s="69"/>
      <c r="BK785" s="69"/>
      <c r="BL785" s="69"/>
      <c r="BM785" s="69"/>
      <c r="BN785" s="69"/>
      <c r="BO785" s="69"/>
      <c r="BP785" s="69"/>
      <c r="BQ785" s="69"/>
      <c r="BR785" s="69"/>
      <c r="BS785" s="69"/>
      <c r="BT785" s="69"/>
      <c r="BU785" s="69"/>
      <c r="BV785" s="69"/>
      <c r="BW785" s="69"/>
      <c r="BX785" s="69"/>
      <c r="BY785" s="69"/>
      <c r="BZ785" s="69"/>
    </row>
    <row r="786" spans="1:78" ht="15" customHeight="1">
      <c r="A786" s="69"/>
      <c r="B786" s="69"/>
      <c r="C786" s="69"/>
      <c r="D786" s="69"/>
      <c r="E786" s="88"/>
      <c r="F786" s="88"/>
      <c r="G786" s="88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  <c r="AV786" s="69"/>
      <c r="AW786" s="69"/>
      <c r="AX786" s="69"/>
      <c r="AY786" s="69"/>
      <c r="AZ786" s="69"/>
      <c r="BA786" s="69"/>
      <c r="BB786" s="69"/>
      <c r="BC786" s="69"/>
      <c r="BD786" s="69"/>
      <c r="BE786" s="69"/>
      <c r="BF786" s="69"/>
      <c r="BG786" s="69"/>
      <c r="BH786" s="69"/>
      <c r="BI786" s="69"/>
      <c r="BJ786" s="69"/>
      <c r="BK786" s="69"/>
      <c r="BL786" s="69"/>
      <c r="BM786" s="69"/>
      <c r="BN786" s="69"/>
      <c r="BO786" s="69"/>
      <c r="BP786" s="69"/>
      <c r="BQ786" s="69"/>
      <c r="BR786" s="69"/>
      <c r="BS786" s="69"/>
      <c r="BT786" s="69"/>
      <c r="BU786" s="69"/>
      <c r="BV786" s="69"/>
      <c r="BW786" s="69"/>
      <c r="BX786" s="69"/>
      <c r="BY786" s="69"/>
      <c r="BZ786" s="69"/>
    </row>
    <row r="787" spans="1:78" ht="15" customHeight="1">
      <c r="A787" s="69"/>
      <c r="B787" s="69"/>
      <c r="C787" s="69"/>
      <c r="D787" s="69"/>
      <c r="E787" s="88"/>
      <c r="F787" s="88"/>
      <c r="G787" s="88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  <c r="AV787" s="69"/>
      <c r="AW787" s="69"/>
      <c r="AX787" s="69"/>
      <c r="AY787" s="69"/>
      <c r="AZ787" s="69"/>
      <c r="BA787" s="69"/>
      <c r="BB787" s="69"/>
      <c r="BC787" s="69"/>
      <c r="BD787" s="69"/>
      <c r="BE787" s="69"/>
      <c r="BF787" s="69"/>
      <c r="BG787" s="69"/>
      <c r="BH787" s="69"/>
      <c r="BI787" s="69"/>
      <c r="BJ787" s="69"/>
      <c r="BK787" s="69"/>
      <c r="BL787" s="69"/>
      <c r="BM787" s="69"/>
      <c r="BN787" s="69"/>
      <c r="BO787" s="69"/>
      <c r="BP787" s="69"/>
      <c r="BQ787" s="69"/>
      <c r="BR787" s="69"/>
      <c r="BS787" s="69"/>
      <c r="BT787" s="69"/>
      <c r="BU787" s="69"/>
      <c r="BV787" s="69"/>
      <c r="BW787" s="69"/>
      <c r="BX787" s="69"/>
      <c r="BY787" s="69"/>
      <c r="BZ787" s="69"/>
    </row>
    <row r="788" spans="1:78" ht="15" customHeight="1">
      <c r="A788" s="69"/>
      <c r="B788" s="69"/>
      <c r="C788" s="69"/>
      <c r="D788" s="69"/>
      <c r="E788" s="88"/>
      <c r="F788" s="88"/>
      <c r="G788" s="88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  <c r="AV788" s="69"/>
      <c r="AW788" s="69"/>
      <c r="AX788" s="69"/>
      <c r="AY788" s="69"/>
      <c r="AZ788" s="69"/>
      <c r="BA788" s="69"/>
      <c r="BB788" s="69"/>
      <c r="BC788" s="69"/>
      <c r="BD788" s="69"/>
      <c r="BE788" s="69"/>
      <c r="BF788" s="69"/>
      <c r="BG788" s="69"/>
      <c r="BH788" s="69"/>
      <c r="BI788" s="69"/>
      <c r="BJ788" s="69"/>
      <c r="BK788" s="69"/>
      <c r="BL788" s="69"/>
      <c r="BM788" s="69"/>
      <c r="BN788" s="69"/>
      <c r="BO788" s="69"/>
      <c r="BP788" s="69"/>
      <c r="BQ788" s="69"/>
      <c r="BR788" s="69"/>
      <c r="BS788" s="69"/>
      <c r="BT788" s="69"/>
      <c r="BU788" s="69"/>
      <c r="BV788" s="69"/>
      <c r="BW788" s="69"/>
      <c r="BX788" s="69"/>
      <c r="BY788" s="69"/>
      <c r="BZ788" s="69"/>
    </row>
    <row r="789" spans="1:78" ht="15" customHeight="1">
      <c r="A789" s="69"/>
      <c r="B789" s="69"/>
      <c r="C789" s="69"/>
      <c r="D789" s="69"/>
      <c r="E789" s="88"/>
      <c r="F789" s="88"/>
      <c r="G789" s="88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  <c r="AV789" s="69"/>
      <c r="AW789" s="69"/>
      <c r="AX789" s="69"/>
      <c r="AY789" s="69"/>
      <c r="AZ789" s="69"/>
      <c r="BA789" s="69"/>
      <c r="BB789" s="69"/>
      <c r="BC789" s="69"/>
      <c r="BD789" s="69"/>
      <c r="BE789" s="69"/>
      <c r="BF789" s="69"/>
      <c r="BG789" s="69"/>
      <c r="BH789" s="69"/>
      <c r="BI789" s="69"/>
      <c r="BJ789" s="69"/>
      <c r="BK789" s="69"/>
      <c r="BL789" s="69"/>
      <c r="BM789" s="69"/>
      <c r="BN789" s="69"/>
      <c r="BO789" s="69"/>
      <c r="BP789" s="69"/>
      <c r="BQ789" s="69"/>
      <c r="BR789" s="69"/>
      <c r="BS789" s="69"/>
      <c r="BT789" s="69"/>
      <c r="BU789" s="69"/>
      <c r="BV789" s="69"/>
      <c r="BW789" s="69"/>
      <c r="BX789" s="69"/>
      <c r="BY789" s="69"/>
      <c r="BZ789" s="69"/>
    </row>
    <row r="790" spans="1:78" ht="15" customHeight="1">
      <c r="A790" s="69"/>
      <c r="B790" s="69"/>
      <c r="C790" s="69"/>
      <c r="D790" s="69"/>
      <c r="E790" s="88"/>
      <c r="F790" s="88"/>
      <c r="G790" s="88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  <c r="AV790" s="69"/>
      <c r="AW790" s="69"/>
      <c r="AX790" s="69"/>
      <c r="AY790" s="69"/>
      <c r="AZ790" s="69"/>
      <c r="BA790" s="69"/>
      <c r="BB790" s="69"/>
      <c r="BC790" s="69"/>
      <c r="BD790" s="69"/>
      <c r="BE790" s="69"/>
      <c r="BF790" s="69"/>
      <c r="BG790" s="69"/>
      <c r="BH790" s="69"/>
      <c r="BI790" s="69"/>
      <c r="BJ790" s="69"/>
      <c r="BK790" s="69"/>
      <c r="BL790" s="69"/>
      <c r="BM790" s="69"/>
      <c r="BN790" s="69"/>
      <c r="BO790" s="69"/>
      <c r="BP790" s="69"/>
      <c r="BQ790" s="69"/>
      <c r="BR790" s="69"/>
      <c r="BS790" s="69"/>
      <c r="BT790" s="69"/>
      <c r="BU790" s="69"/>
      <c r="BV790" s="69"/>
      <c r="BW790" s="69"/>
      <c r="BX790" s="69"/>
      <c r="BY790" s="69"/>
      <c r="BZ790" s="69"/>
    </row>
    <row r="791" spans="1:78" ht="15" customHeight="1">
      <c r="A791" s="69"/>
      <c r="B791" s="69"/>
      <c r="C791" s="69"/>
      <c r="D791" s="69"/>
      <c r="E791" s="88"/>
      <c r="F791" s="88"/>
      <c r="G791" s="88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  <c r="AV791" s="69"/>
      <c r="AW791" s="69"/>
      <c r="AX791" s="69"/>
      <c r="AY791" s="69"/>
      <c r="AZ791" s="69"/>
      <c r="BA791" s="69"/>
      <c r="BB791" s="69"/>
      <c r="BC791" s="69"/>
      <c r="BD791" s="69"/>
      <c r="BE791" s="69"/>
      <c r="BF791" s="69"/>
      <c r="BG791" s="69"/>
      <c r="BH791" s="69"/>
      <c r="BI791" s="69"/>
      <c r="BJ791" s="69"/>
      <c r="BK791" s="69"/>
      <c r="BL791" s="69"/>
      <c r="BM791" s="69"/>
      <c r="BN791" s="69"/>
      <c r="BO791" s="69"/>
      <c r="BP791" s="69"/>
      <c r="BQ791" s="69"/>
      <c r="BR791" s="69"/>
      <c r="BS791" s="69"/>
      <c r="BT791" s="69"/>
      <c r="BU791" s="69"/>
      <c r="BV791" s="69"/>
      <c r="BW791" s="69"/>
      <c r="BX791" s="69"/>
      <c r="BY791" s="69"/>
      <c r="BZ791" s="69"/>
    </row>
    <row r="792" spans="1:78" ht="15" customHeight="1">
      <c r="A792" s="69"/>
      <c r="B792" s="69"/>
      <c r="C792" s="69"/>
      <c r="D792" s="69"/>
      <c r="E792" s="88"/>
      <c r="F792" s="88"/>
      <c r="G792" s="88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9"/>
      <c r="BG792" s="69"/>
      <c r="BH792" s="69"/>
      <c r="BI792" s="69"/>
      <c r="BJ792" s="69"/>
      <c r="BK792" s="69"/>
      <c r="BL792" s="69"/>
      <c r="BM792" s="69"/>
      <c r="BN792" s="69"/>
      <c r="BO792" s="69"/>
      <c r="BP792" s="69"/>
      <c r="BQ792" s="69"/>
      <c r="BR792" s="69"/>
      <c r="BS792" s="69"/>
      <c r="BT792" s="69"/>
      <c r="BU792" s="69"/>
      <c r="BV792" s="69"/>
      <c r="BW792" s="69"/>
      <c r="BX792" s="69"/>
      <c r="BY792" s="69"/>
      <c r="BZ792" s="69"/>
    </row>
    <row r="793" spans="1:78" ht="15" customHeight="1">
      <c r="A793" s="69"/>
      <c r="B793" s="69"/>
      <c r="C793" s="69"/>
      <c r="D793" s="69"/>
      <c r="E793" s="88"/>
      <c r="F793" s="88"/>
      <c r="G793" s="88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  <c r="AV793" s="69"/>
      <c r="AW793" s="69"/>
      <c r="AX793" s="69"/>
      <c r="AY793" s="69"/>
      <c r="AZ793" s="69"/>
      <c r="BA793" s="69"/>
      <c r="BB793" s="69"/>
      <c r="BC793" s="69"/>
      <c r="BD793" s="69"/>
      <c r="BE793" s="69"/>
      <c r="BF793" s="69"/>
      <c r="BG793" s="69"/>
      <c r="BH793" s="69"/>
      <c r="BI793" s="69"/>
      <c r="BJ793" s="69"/>
      <c r="BK793" s="69"/>
      <c r="BL793" s="69"/>
      <c r="BM793" s="69"/>
      <c r="BN793" s="69"/>
      <c r="BO793" s="69"/>
      <c r="BP793" s="69"/>
      <c r="BQ793" s="69"/>
      <c r="BR793" s="69"/>
      <c r="BS793" s="69"/>
      <c r="BT793" s="69"/>
      <c r="BU793" s="69"/>
      <c r="BV793" s="69"/>
      <c r="BW793" s="69"/>
      <c r="BX793" s="69"/>
      <c r="BY793" s="69"/>
      <c r="BZ793" s="69"/>
    </row>
    <row r="794" spans="1:78" ht="15" customHeight="1">
      <c r="A794" s="69"/>
      <c r="B794" s="69"/>
      <c r="C794" s="69"/>
      <c r="D794" s="69"/>
      <c r="E794" s="88"/>
      <c r="F794" s="88"/>
      <c r="G794" s="88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  <c r="BI794" s="69"/>
      <c r="BJ794" s="69"/>
      <c r="BK794" s="69"/>
      <c r="BL794" s="69"/>
      <c r="BM794" s="69"/>
      <c r="BN794" s="69"/>
      <c r="BO794" s="69"/>
      <c r="BP794" s="69"/>
      <c r="BQ794" s="69"/>
      <c r="BR794" s="69"/>
      <c r="BS794" s="69"/>
      <c r="BT794" s="69"/>
      <c r="BU794" s="69"/>
      <c r="BV794" s="69"/>
      <c r="BW794" s="69"/>
      <c r="BX794" s="69"/>
      <c r="BY794" s="69"/>
      <c r="BZ794" s="69"/>
    </row>
    <row r="795" spans="1:78" ht="15" customHeight="1">
      <c r="A795" s="69"/>
      <c r="B795" s="69"/>
      <c r="C795" s="69"/>
      <c r="D795" s="69"/>
      <c r="E795" s="88"/>
      <c r="F795" s="88"/>
      <c r="G795" s="88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  <c r="AV795" s="69"/>
      <c r="AW795" s="69"/>
      <c r="AX795" s="69"/>
      <c r="AY795" s="69"/>
      <c r="AZ795" s="69"/>
      <c r="BA795" s="69"/>
      <c r="BB795" s="69"/>
      <c r="BC795" s="69"/>
      <c r="BD795" s="69"/>
      <c r="BE795" s="69"/>
      <c r="BF795" s="69"/>
      <c r="BG795" s="69"/>
      <c r="BH795" s="69"/>
      <c r="BI795" s="69"/>
      <c r="BJ795" s="69"/>
      <c r="BK795" s="69"/>
      <c r="BL795" s="69"/>
      <c r="BM795" s="69"/>
      <c r="BN795" s="69"/>
      <c r="BO795" s="69"/>
      <c r="BP795" s="69"/>
      <c r="BQ795" s="69"/>
      <c r="BR795" s="69"/>
      <c r="BS795" s="69"/>
      <c r="BT795" s="69"/>
      <c r="BU795" s="69"/>
      <c r="BV795" s="69"/>
      <c r="BW795" s="69"/>
      <c r="BX795" s="69"/>
      <c r="BY795" s="69"/>
      <c r="BZ795" s="69"/>
    </row>
    <row r="796" spans="1:78" ht="15" customHeight="1">
      <c r="A796" s="69"/>
      <c r="B796" s="69"/>
      <c r="C796" s="69"/>
      <c r="D796" s="69"/>
      <c r="E796" s="88"/>
      <c r="F796" s="88"/>
      <c r="G796" s="88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  <c r="AV796" s="69"/>
      <c r="AW796" s="69"/>
      <c r="AX796" s="69"/>
      <c r="AY796" s="69"/>
      <c r="AZ796" s="69"/>
      <c r="BA796" s="69"/>
      <c r="BB796" s="69"/>
      <c r="BC796" s="69"/>
      <c r="BD796" s="69"/>
      <c r="BE796" s="69"/>
      <c r="BF796" s="69"/>
      <c r="BG796" s="69"/>
      <c r="BH796" s="69"/>
      <c r="BI796" s="69"/>
      <c r="BJ796" s="69"/>
      <c r="BK796" s="69"/>
      <c r="BL796" s="69"/>
      <c r="BM796" s="69"/>
      <c r="BN796" s="69"/>
      <c r="BO796" s="69"/>
      <c r="BP796" s="69"/>
      <c r="BQ796" s="69"/>
      <c r="BR796" s="69"/>
      <c r="BS796" s="69"/>
      <c r="BT796" s="69"/>
      <c r="BU796" s="69"/>
      <c r="BV796" s="69"/>
      <c r="BW796" s="69"/>
      <c r="BX796" s="69"/>
      <c r="BY796" s="69"/>
      <c r="BZ796" s="69"/>
    </row>
    <row r="797" spans="1:78" ht="15" customHeight="1">
      <c r="A797" s="69"/>
      <c r="B797" s="69"/>
      <c r="C797" s="69"/>
      <c r="D797" s="69"/>
      <c r="E797" s="88"/>
      <c r="F797" s="88"/>
      <c r="G797" s="88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  <c r="AV797" s="69"/>
      <c r="AW797" s="69"/>
      <c r="AX797" s="69"/>
      <c r="AY797" s="69"/>
      <c r="AZ797" s="69"/>
      <c r="BA797" s="69"/>
      <c r="BB797" s="69"/>
      <c r="BC797" s="69"/>
      <c r="BD797" s="69"/>
      <c r="BE797" s="69"/>
      <c r="BF797" s="69"/>
      <c r="BG797" s="69"/>
      <c r="BH797" s="69"/>
      <c r="BI797" s="69"/>
      <c r="BJ797" s="69"/>
      <c r="BK797" s="69"/>
      <c r="BL797" s="69"/>
      <c r="BM797" s="69"/>
      <c r="BN797" s="69"/>
      <c r="BO797" s="69"/>
      <c r="BP797" s="69"/>
      <c r="BQ797" s="69"/>
      <c r="BR797" s="69"/>
      <c r="BS797" s="69"/>
      <c r="BT797" s="69"/>
      <c r="BU797" s="69"/>
      <c r="BV797" s="69"/>
      <c r="BW797" s="69"/>
      <c r="BX797" s="69"/>
      <c r="BY797" s="69"/>
      <c r="BZ797" s="69"/>
    </row>
    <row r="798" spans="1:78" ht="15" customHeight="1">
      <c r="A798" s="69"/>
      <c r="B798" s="69"/>
      <c r="C798" s="69"/>
      <c r="D798" s="69"/>
      <c r="E798" s="88"/>
      <c r="F798" s="88"/>
      <c r="G798" s="88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  <c r="AV798" s="69"/>
      <c r="AW798" s="69"/>
      <c r="AX798" s="69"/>
      <c r="AY798" s="69"/>
      <c r="AZ798" s="69"/>
      <c r="BA798" s="69"/>
      <c r="BB798" s="69"/>
      <c r="BC798" s="69"/>
      <c r="BD798" s="69"/>
      <c r="BE798" s="69"/>
      <c r="BF798" s="69"/>
      <c r="BG798" s="69"/>
      <c r="BH798" s="69"/>
      <c r="BI798" s="69"/>
      <c r="BJ798" s="69"/>
      <c r="BK798" s="69"/>
      <c r="BL798" s="69"/>
      <c r="BM798" s="69"/>
      <c r="BN798" s="69"/>
      <c r="BO798" s="69"/>
      <c r="BP798" s="69"/>
      <c r="BQ798" s="69"/>
      <c r="BR798" s="69"/>
      <c r="BS798" s="69"/>
      <c r="BT798" s="69"/>
      <c r="BU798" s="69"/>
      <c r="BV798" s="69"/>
      <c r="BW798" s="69"/>
      <c r="BX798" s="69"/>
      <c r="BY798" s="69"/>
      <c r="BZ798" s="69"/>
    </row>
    <row r="799" spans="1:78" ht="15" customHeight="1">
      <c r="A799" s="69"/>
      <c r="B799" s="69"/>
      <c r="C799" s="69"/>
      <c r="D799" s="69"/>
      <c r="E799" s="88"/>
      <c r="F799" s="88"/>
      <c r="G799" s="88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  <c r="AV799" s="69"/>
      <c r="AW799" s="69"/>
      <c r="AX799" s="69"/>
      <c r="AY799" s="69"/>
      <c r="AZ799" s="69"/>
      <c r="BA799" s="69"/>
      <c r="BB799" s="69"/>
      <c r="BC799" s="69"/>
      <c r="BD799" s="69"/>
      <c r="BE799" s="69"/>
      <c r="BF799" s="69"/>
      <c r="BG799" s="69"/>
      <c r="BH799" s="69"/>
      <c r="BI799" s="69"/>
      <c r="BJ799" s="69"/>
      <c r="BK799" s="69"/>
      <c r="BL799" s="69"/>
      <c r="BM799" s="69"/>
      <c r="BN799" s="69"/>
      <c r="BO799" s="69"/>
      <c r="BP799" s="69"/>
      <c r="BQ799" s="69"/>
      <c r="BR799" s="69"/>
      <c r="BS799" s="69"/>
      <c r="BT799" s="69"/>
      <c r="BU799" s="69"/>
      <c r="BV799" s="69"/>
      <c r="BW799" s="69"/>
      <c r="BX799" s="69"/>
      <c r="BY799" s="69"/>
      <c r="BZ799" s="69"/>
    </row>
    <row r="800" spans="1:78" ht="15" customHeight="1">
      <c r="A800" s="69"/>
      <c r="B800" s="69"/>
      <c r="C800" s="69"/>
      <c r="D800" s="69"/>
      <c r="E800" s="88"/>
      <c r="F800" s="88"/>
      <c r="G800" s="88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  <c r="AV800" s="69"/>
      <c r="AW800" s="69"/>
      <c r="AX800" s="69"/>
      <c r="AY800" s="69"/>
      <c r="AZ800" s="69"/>
      <c r="BA800" s="69"/>
      <c r="BB800" s="69"/>
      <c r="BC800" s="69"/>
      <c r="BD800" s="69"/>
      <c r="BE800" s="69"/>
      <c r="BF800" s="69"/>
      <c r="BG800" s="69"/>
      <c r="BH800" s="69"/>
      <c r="BI800" s="69"/>
      <c r="BJ800" s="69"/>
      <c r="BK800" s="69"/>
      <c r="BL800" s="69"/>
      <c r="BM800" s="69"/>
      <c r="BN800" s="69"/>
      <c r="BO800" s="69"/>
      <c r="BP800" s="69"/>
      <c r="BQ800" s="69"/>
      <c r="BR800" s="69"/>
      <c r="BS800" s="69"/>
      <c r="BT800" s="69"/>
      <c r="BU800" s="69"/>
      <c r="BV800" s="69"/>
      <c r="BW800" s="69"/>
      <c r="BX800" s="69"/>
      <c r="BY800" s="69"/>
      <c r="BZ800" s="69"/>
    </row>
    <row r="801" spans="1:78" ht="15" customHeight="1">
      <c r="A801" s="69"/>
      <c r="B801" s="69"/>
      <c r="C801" s="69"/>
      <c r="D801" s="69"/>
      <c r="E801" s="88"/>
      <c r="F801" s="88"/>
      <c r="G801" s="88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  <c r="AV801" s="69"/>
      <c r="AW801" s="69"/>
      <c r="AX801" s="69"/>
      <c r="AY801" s="69"/>
      <c r="AZ801" s="69"/>
      <c r="BA801" s="69"/>
      <c r="BB801" s="69"/>
      <c r="BC801" s="69"/>
      <c r="BD801" s="69"/>
      <c r="BE801" s="69"/>
      <c r="BF801" s="69"/>
      <c r="BG801" s="69"/>
      <c r="BH801" s="69"/>
      <c r="BI801" s="69"/>
      <c r="BJ801" s="69"/>
      <c r="BK801" s="69"/>
      <c r="BL801" s="69"/>
      <c r="BM801" s="69"/>
      <c r="BN801" s="69"/>
      <c r="BO801" s="69"/>
      <c r="BP801" s="69"/>
      <c r="BQ801" s="69"/>
      <c r="BR801" s="69"/>
      <c r="BS801" s="69"/>
      <c r="BT801" s="69"/>
      <c r="BU801" s="69"/>
      <c r="BV801" s="69"/>
      <c r="BW801" s="69"/>
      <c r="BX801" s="69"/>
      <c r="BY801" s="69"/>
      <c r="BZ801" s="69"/>
    </row>
    <row r="802" spans="1:78" ht="15" customHeight="1">
      <c r="A802" s="69"/>
      <c r="B802" s="69"/>
      <c r="C802" s="69"/>
      <c r="D802" s="69"/>
      <c r="E802" s="88"/>
      <c r="F802" s="88"/>
      <c r="G802" s="88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  <c r="AV802" s="69"/>
      <c r="AW802" s="69"/>
      <c r="AX802" s="69"/>
      <c r="AY802" s="69"/>
      <c r="AZ802" s="69"/>
      <c r="BA802" s="69"/>
      <c r="BB802" s="69"/>
      <c r="BC802" s="69"/>
      <c r="BD802" s="69"/>
      <c r="BE802" s="69"/>
      <c r="BF802" s="69"/>
      <c r="BG802" s="69"/>
      <c r="BH802" s="69"/>
      <c r="BI802" s="69"/>
      <c r="BJ802" s="69"/>
      <c r="BK802" s="69"/>
      <c r="BL802" s="69"/>
      <c r="BM802" s="69"/>
      <c r="BN802" s="69"/>
      <c r="BO802" s="69"/>
      <c r="BP802" s="69"/>
      <c r="BQ802" s="69"/>
      <c r="BR802" s="69"/>
      <c r="BS802" s="69"/>
      <c r="BT802" s="69"/>
      <c r="BU802" s="69"/>
      <c r="BV802" s="69"/>
      <c r="BW802" s="69"/>
      <c r="BX802" s="69"/>
      <c r="BY802" s="69"/>
      <c r="BZ802" s="69"/>
    </row>
    <row r="803" spans="1:78" ht="15" customHeight="1">
      <c r="A803" s="69"/>
      <c r="B803" s="69"/>
      <c r="C803" s="69"/>
      <c r="D803" s="69"/>
      <c r="E803" s="88"/>
      <c r="F803" s="88"/>
      <c r="G803" s="88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  <c r="AV803" s="69"/>
      <c r="AW803" s="69"/>
      <c r="AX803" s="69"/>
      <c r="AY803" s="69"/>
      <c r="AZ803" s="69"/>
      <c r="BA803" s="69"/>
      <c r="BB803" s="69"/>
      <c r="BC803" s="69"/>
      <c r="BD803" s="69"/>
      <c r="BE803" s="69"/>
      <c r="BF803" s="69"/>
      <c r="BG803" s="69"/>
      <c r="BH803" s="69"/>
      <c r="BI803" s="69"/>
      <c r="BJ803" s="69"/>
      <c r="BK803" s="69"/>
      <c r="BL803" s="69"/>
      <c r="BM803" s="69"/>
      <c r="BN803" s="69"/>
      <c r="BO803" s="69"/>
      <c r="BP803" s="69"/>
      <c r="BQ803" s="69"/>
      <c r="BR803" s="69"/>
      <c r="BS803" s="69"/>
      <c r="BT803" s="69"/>
      <c r="BU803" s="69"/>
      <c r="BV803" s="69"/>
      <c r="BW803" s="69"/>
      <c r="BX803" s="69"/>
      <c r="BY803" s="69"/>
      <c r="BZ803" s="69"/>
    </row>
    <row r="804" spans="1:78" ht="15" customHeight="1">
      <c r="A804" s="69"/>
      <c r="B804" s="69"/>
      <c r="C804" s="69"/>
      <c r="D804" s="69"/>
      <c r="E804" s="88"/>
      <c r="F804" s="88"/>
      <c r="G804" s="88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  <c r="AV804" s="69"/>
      <c r="AW804" s="69"/>
      <c r="AX804" s="69"/>
      <c r="AY804" s="69"/>
      <c r="AZ804" s="69"/>
      <c r="BA804" s="69"/>
      <c r="BB804" s="69"/>
      <c r="BC804" s="69"/>
      <c r="BD804" s="69"/>
      <c r="BE804" s="69"/>
      <c r="BF804" s="69"/>
      <c r="BG804" s="69"/>
      <c r="BH804" s="69"/>
      <c r="BI804" s="69"/>
      <c r="BJ804" s="69"/>
      <c r="BK804" s="69"/>
      <c r="BL804" s="69"/>
      <c r="BM804" s="69"/>
      <c r="BN804" s="69"/>
      <c r="BO804" s="69"/>
      <c r="BP804" s="69"/>
      <c r="BQ804" s="69"/>
      <c r="BR804" s="69"/>
      <c r="BS804" s="69"/>
      <c r="BT804" s="69"/>
      <c r="BU804" s="69"/>
      <c r="BV804" s="69"/>
      <c r="BW804" s="69"/>
      <c r="BX804" s="69"/>
      <c r="BY804" s="69"/>
      <c r="BZ804" s="69"/>
    </row>
    <row r="805" spans="1:78" ht="15" customHeight="1">
      <c r="A805" s="69"/>
      <c r="B805" s="69"/>
      <c r="C805" s="69"/>
      <c r="D805" s="69"/>
      <c r="E805" s="88"/>
      <c r="F805" s="88"/>
      <c r="G805" s="88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  <c r="AV805" s="69"/>
      <c r="AW805" s="69"/>
      <c r="AX805" s="69"/>
      <c r="AY805" s="69"/>
      <c r="AZ805" s="69"/>
      <c r="BA805" s="69"/>
      <c r="BB805" s="69"/>
      <c r="BC805" s="69"/>
      <c r="BD805" s="69"/>
      <c r="BE805" s="69"/>
      <c r="BF805" s="69"/>
      <c r="BG805" s="69"/>
      <c r="BH805" s="69"/>
      <c r="BI805" s="69"/>
      <c r="BJ805" s="69"/>
      <c r="BK805" s="69"/>
      <c r="BL805" s="69"/>
      <c r="BM805" s="69"/>
      <c r="BN805" s="69"/>
      <c r="BO805" s="69"/>
      <c r="BP805" s="69"/>
      <c r="BQ805" s="69"/>
      <c r="BR805" s="69"/>
      <c r="BS805" s="69"/>
      <c r="BT805" s="69"/>
      <c r="BU805" s="69"/>
      <c r="BV805" s="69"/>
      <c r="BW805" s="69"/>
      <c r="BX805" s="69"/>
      <c r="BY805" s="69"/>
      <c r="BZ805" s="69"/>
    </row>
    <row r="806" spans="1:78" ht="15" customHeight="1">
      <c r="A806" s="69"/>
      <c r="B806" s="69"/>
      <c r="C806" s="69"/>
      <c r="D806" s="69"/>
      <c r="E806" s="88"/>
      <c r="F806" s="88"/>
      <c r="G806" s="88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  <c r="AV806" s="69"/>
      <c r="AW806" s="69"/>
      <c r="AX806" s="69"/>
      <c r="AY806" s="69"/>
      <c r="AZ806" s="69"/>
      <c r="BA806" s="69"/>
      <c r="BB806" s="69"/>
      <c r="BC806" s="69"/>
      <c r="BD806" s="69"/>
      <c r="BE806" s="69"/>
      <c r="BF806" s="69"/>
      <c r="BG806" s="69"/>
      <c r="BH806" s="69"/>
      <c r="BI806" s="69"/>
      <c r="BJ806" s="69"/>
      <c r="BK806" s="69"/>
      <c r="BL806" s="69"/>
      <c r="BM806" s="69"/>
      <c r="BN806" s="69"/>
      <c r="BO806" s="69"/>
      <c r="BP806" s="69"/>
      <c r="BQ806" s="69"/>
      <c r="BR806" s="69"/>
      <c r="BS806" s="69"/>
      <c r="BT806" s="69"/>
      <c r="BU806" s="69"/>
      <c r="BV806" s="69"/>
      <c r="BW806" s="69"/>
      <c r="BX806" s="69"/>
      <c r="BY806" s="69"/>
      <c r="BZ806" s="69"/>
    </row>
    <row r="807" spans="1:78" ht="15" customHeight="1">
      <c r="A807" s="69"/>
      <c r="B807" s="69"/>
      <c r="C807" s="69"/>
      <c r="D807" s="69"/>
      <c r="E807" s="88"/>
      <c r="F807" s="88"/>
      <c r="G807" s="88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  <c r="AV807" s="69"/>
      <c r="AW807" s="69"/>
      <c r="AX807" s="69"/>
      <c r="AY807" s="69"/>
      <c r="AZ807" s="69"/>
      <c r="BA807" s="69"/>
      <c r="BB807" s="69"/>
      <c r="BC807" s="69"/>
      <c r="BD807" s="69"/>
      <c r="BE807" s="69"/>
      <c r="BF807" s="69"/>
      <c r="BG807" s="69"/>
      <c r="BH807" s="69"/>
      <c r="BI807" s="69"/>
      <c r="BJ807" s="69"/>
      <c r="BK807" s="69"/>
      <c r="BL807" s="69"/>
      <c r="BM807" s="69"/>
      <c r="BN807" s="69"/>
      <c r="BO807" s="69"/>
      <c r="BP807" s="69"/>
      <c r="BQ807" s="69"/>
      <c r="BR807" s="69"/>
      <c r="BS807" s="69"/>
      <c r="BT807" s="69"/>
      <c r="BU807" s="69"/>
      <c r="BV807" s="69"/>
      <c r="BW807" s="69"/>
      <c r="BX807" s="69"/>
      <c r="BY807" s="69"/>
      <c r="BZ807" s="69"/>
    </row>
    <row r="808" spans="1:78" ht="15" customHeight="1">
      <c r="A808" s="69"/>
      <c r="B808" s="69"/>
      <c r="C808" s="69"/>
      <c r="D808" s="69"/>
      <c r="E808" s="88"/>
      <c r="F808" s="88"/>
      <c r="G808" s="88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  <c r="AV808" s="69"/>
      <c r="AW808" s="69"/>
      <c r="AX808" s="69"/>
      <c r="AY808" s="69"/>
      <c r="AZ808" s="69"/>
      <c r="BA808" s="69"/>
      <c r="BB808" s="69"/>
      <c r="BC808" s="69"/>
      <c r="BD808" s="69"/>
      <c r="BE808" s="69"/>
      <c r="BF808" s="69"/>
      <c r="BG808" s="69"/>
      <c r="BH808" s="69"/>
      <c r="BI808" s="69"/>
      <c r="BJ808" s="69"/>
      <c r="BK808" s="69"/>
      <c r="BL808" s="69"/>
      <c r="BM808" s="69"/>
      <c r="BN808" s="69"/>
      <c r="BO808" s="69"/>
      <c r="BP808" s="69"/>
      <c r="BQ808" s="69"/>
      <c r="BR808" s="69"/>
      <c r="BS808" s="69"/>
      <c r="BT808" s="69"/>
      <c r="BU808" s="69"/>
      <c r="BV808" s="69"/>
      <c r="BW808" s="69"/>
      <c r="BX808" s="69"/>
      <c r="BY808" s="69"/>
      <c r="BZ808" s="69"/>
    </row>
    <row r="809" spans="1:78" ht="15" customHeight="1">
      <c r="A809" s="69"/>
      <c r="B809" s="69"/>
      <c r="C809" s="69"/>
      <c r="D809" s="69"/>
      <c r="E809" s="88"/>
      <c r="F809" s="88"/>
      <c r="G809" s="88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9"/>
      <c r="BG809" s="69"/>
      <c r="BH809" s="69"/>
      <c r="BI809" s="69"/>
      <c r="BJ809" s="69"/>
      <c r="BK809" s="69"/>
      <c r="BL809" s="69"/>
      <c r="BM809" s="69"/>
      <c r="BN809" s="69"/>
      <c r="BO809" s="69"/>
      <c r="BP809" s="69"/>
      <c r="BQ809" s="69"/>
      <c r="BR809" s="69"/>
      <c r="BS809" s="69"/>
      <c r="BT809" s="69"/>
      <c r="BU809" s="69"/>
      <c r="BV809" s="69"/>
      <c r="BW809" s="69"/>
      <c r="BX809" s="69"/>
      <c r="BY809" s="69"/>
      <c r="BZ809" s="69"/>
    </row>
    <row r="810" spans="1:78" ht="15" customHeight="1">
      <c r="A810" s="69"/>
      <c r="B810" s="69"/>
      <c r="C810" s="69"/>
      <c r="D810" s="69"/>
      <c r="E810" s="88"/>
      <c r="F810" s="88"/>
      <c r="G810" s="88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  <c r="AV810" s="69"/>
      <c r="AW810" s="69"/>
      <c r="AX810" s="69"/>
      <c r="AY810" s="69"/>
      <c r="AZ810" s="69"/>
      <c r="BA810" s="69"/>
      <c r="BB810" s="69"/>
      <c r="BC810" s="69"/>
      <c r="BD810" s="69"/>
      <c r="BE810" s="69"/>
      <c r="BF810" s="69"/>
      <c r="BG810" s="69"/>
      <c r="BH810" s="69"/>
      <c r="BI810" s="69"/>
      <c r="BJ810" s="69"/>
      <c r="BK810" s="69"/>
      <c r="BL810" s="69"/>
      <c r="BM810" s="69"/>
      <c r="BN810" s="69"/>
      <c r="BO810" s="69"/>
      <c r="BP810" s="69"/>
      <c r="BQ810" s="69"/>
      <c r="BR810" s="69"/>
      <c r="BS810" s="69"/>
      <c r="BT810" s="69"/>
      <c r="BU810" s="69"/>
      <c r="BV810" s="69"/>
      <c r="BW810" s="69"/>
      <c r="BX810" s="69"/>
      <c r="BY810" s="69"/>
      <c r="BZ810" s="69"/>
    </row>
    <row r="811" spans="1:78" ht="15" customHeight="1">
      <c r="A811" s="69"/>
      <c r="B811" s="69"/>
      <c r="C811" s="69"/>
      <c r="D811" s="69"/>
      <c r="E811" s="88"/>
      <c r="F811" s="88"/>
      <c r="G811" s="88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  <c r="AV811" s="69"/>
      <c r="AW811" s="69"/>
      <c r="AX811" s="69"/>
      <c r="AY811" s="69"/>
      <c r="AZ811" s="69"/>
      <c r="BA811" s="69"/>
      <c r="BB811" s="69"/>
      <c r="BC811" s="69"/>
      <c r="BD811" s="69"/>
      <c r="BE811" s="69"/>
      <c r="BF811" s="69"/>
      <c r="BG811" s="69"/>
      <c r="BH811" s="69"/>
      <c r="BI811" s="69"/>
      <c r="BJ811" s="69"/>
      <c r="BK811" s="69"/>
      <c r="BL811" s="69"/>
      <c r="BM811" s="69"/>
      <c r="BN811" s="69"/>
      <c r="BO811" s="69"/>
      <c r="BP811" s="69"/>
      <c r="BQ811" s="69"/>
      <c r="BR811" s="69"/>
      <c r="BS811" s="69"/>
      <c r="BT811" s="69"/>
      <c r="BU811" s="69"/>
      <c r="BV811" s="69"/>
      <c r="BW811" s="69"/>
      <c r="BX811" s="69"/>
      <c r="BY811" s="69"/>
      <c r="BZ811" s="69"/>
    </row>
    <row r="812" spans="1:78" ht="15" customHeight="1">
      <c r="A812" s="69"/>
      <c r="B812" s="69"/>
      <c r="C812" s="69"/>
      <c r="D812" s="69"/>
      <c r="E812" s="88"/>
      <c r="F812" s="88"/>
      <c r="G812" s="88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  <c r="AV812" s="69"/>
      <c r="AW812" s="69"/>
      <c r="AX812" s="69"/>
      <c r="AY812" s="69"/>
      <c r="AZ812" s="69"/>
      <c r="BA812" s="69"/>
      <c r="BB812" s="69"/>
      <c r="BC812" s="69"/>
      <c r="BD812" s="69"/>
      <c r="BE812" s="69"/>
      <c r="BF812" s="69"/>
      <c r="BG812" s="69"/>
      <c r="BH812" s="69"/>
      <c r="BI812" s="69"/>
      <c r="BJ812" s="69"/>
      <c r="BK812" s="69"/>
      <c r="BL812" s="69"/>
      <c r="BM812" s="69"/>
      <c r="BN812" s="69"/>
      <c r="BO812" s="69"/>
      <c r="BP812" s="69"/>
      <c r="BQ812" s="69"/>
      <c r="BR812" s="69"/>
      <c r="BS812" s="69"/>
      <c r="BT812" s="69"/>
      <c r="BU812" s="69"/>
      <c r="BV812" s="69"/>
      <c r="BW812" s="69"/>
      <c r="BX812" s="69"/>
      <c r="BY812" s="69"/>
      <c r="BZ812" s="69"/>
    </row>
    <row r="813" spans="1:78" ht="15" customHeight="1">
      <c r="A813" s="69"/>
      <c r="B813" s="69"/>
      <c r="C813" s="69"/>
      <c r="D813" s="69"/>
      <c r="E813" s="88"/>
      <c r="F813" s="88"/>
      <c r="G813" s="88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  <c r="AV813" s="69"/>
      <c r="AW813" s="69"/>
      <c r="AX813" s="69"/>
      <c r="AY813" s="69"/>
      <c r="AZ813" s="69"/>
      <c r="BA813" s="69"/>
      <c r="BB813" s="69"/>
      <c r="BC813" s="69"/>
      <c r="BD813" s="69"/>
      <c r="BE813" s="69"/>
      <c r="BF813" s="69"/>
      <c r="BG813" s="69"/>
      <c r="BH813" s="69"/>
      <c r="BI813" s="69"/>
      <c r="BJ813" s="69"/>
      <c r="BK813" s="69"/>
      <c r="BL813" s="69"/>
      <c r="BM813" s="69"/>
      <c r="BN813" s="69"/>
      <c r="BO813" s="69"/>
      <c r="BP813" s="69"/>
      <c r="BQ813" s="69"/>
      <c r="BR813" s="69"/>
      <c r="BS813" s="69"/>
      <c r="BT813" s="69"/>
      <c r="BU813" s="69"/>
      <c r="BV813" s="69"/>
      <c r="BW813" s="69"/>
      <c r="BX813" s="69"/>
      <c r="BY813" s="69"/>
      <c r="BZ813" s="69"/>
    </row>
    <row r="814" spans="1:78" ht="15" customHeight="1">
      <c r="A814" s="69"/>
      <c r="B814" s="69"/>
      <c r="C814" s="69"/>
      <c r="D814" s="69"/>
      <c r="E814" s="88"/>
      <c r="F814" s="88"/>
      <c r="G814" s="88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  <c r="AV814" s="69"/>
      <c r="AW814" s="69"/>
      <c r="AX814" s="69"/>
      <c r="AY814" s="69"/>
      <c r="AZ814" s="69"/>
      <c r="BA814" s="69"/>
      <c r="BB814" s="69"/>
      <c r="BC814" s="69"/>
      <c r="BD814" s="69"/>
      <c r="BE814" s="69"/>
      <c r="BF814" s="69"/>
      <c r="BG814" s="69"/>
      <c r="BH814" s="69"/>
      <c r="BI814" s="69"/>
      <c r="BJ814" s="69"/>
      <c r="BK814" s="69"/>
      <c r="BL814" s="69"/>
      <c r="BM814" s="69"/>
      <c r="BN814" s="69"/>
      <c r="BO814" s="69"/>
      <c r="BP814" s="69"/>
      <c r="BQ814" s="69"/>
      <c r="BR814" s="69"/>
      <c r="BS814" s="69"/>
      <c r="BT814" s="69"/>
      <c r="BU814" s="69"/>
      <c r="BV814" s="69"/>
      <c r="BW814" s="69"/>
      <c r="BX814" s="69"/>
      <c r="BY814" s="69"/>
      <c r="BZ814" s="69"/>
    </row>
    <row r="815" spans="1:78" ht="15" customHeight="1">
      <c r="A815" s="69"/>
      <c r="B815" s="69"/>
      <c r="C815" s="69"/>
      <c r="D815" s="69"/>
      <c r="E815" s="88"/>
      <c r="F815" s="88"/>
      <c r="G815" s="88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  <c r="AV815" s="69"/>
      <c r="AW815" s="69"/>
      <c r="AX815" s="69"/>
      <c r="AY815" s="69"/>
      <c r="AZ815" s="69"/>
      <c r="BA815" s="69"/>
      <c r="BB815" s="69"/>
      <c r="BC815" s="69"/>
      <c r="BD815" s="69"/>
      <c r="BE815" s="69"/>
      <c r="BF815" s="69"/>
      <c r="BG815" s="69"/>
      <c r="BH815" s="69"/>
      <c r="BI815" s="69"/>
      <c r="BJ815" s="69"/>
      <c r="BK815" s="69"/>
      <c r="BL815" s="69"/>
      <c r="BM815" s="69"/>
      <c r="BN815" s="69"/>
      <c r="BO815" s="69"/>
      <c r="BP815" s="69"/>
      <c r="BQ815" s="69"/>
      <c r="BR815" s="69"/>
      <c r="BS815" s="69"/>
      <c r="BT815" s="69"/>
      <c r="BU815" s="69"/>
      <c r="BV815" s="69"/>
      <c r="BW815" s="69"/>
      <c r="BX815" s="69"/>
      <c r="BY815" s="69"/>
      <c r="BZ815" s="69"/>
    </row>
    <row r="816" spans="1:78" ht="15" customHeight="1">
      <c r="A816" s="69"/>
      <c r="B816" s="69"/>
      <c r="C816" s="69"/>
      <c r="D816" s="69"/>
      <c r="E816" s="88"/>
      <c r="F816" s="88"/>
      <c r="G816" s="88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  <c r="AV816" s="69"/>
      <c r="AW816" s="69"/>
      <c r="AX816" s="69"/>
      <c r="AY816" s="69"/>
      <c r="AZ816" s="69"/>
      <c r="BA816" s="69"/>
      <c r="BB816" s="69"/>
      <c r="BC816" s="69"/>
      <c r="BD816" s="69"/>
      <c r="BE816" s="69"/>
      <c r="BF816" s="69"/>
      <c r="BG816" s="69"/>
      <c r="BH816" s="69"/>
      <c r="BI816" s="69"/>
      <c r="BJ816" s="69"/>
      <c r="BK816" s="69"/>
      <c r="BL816" s="69"/>
      <c r="BM816" s="69"/>
      <c r="BN816" s="69"/>
      <c r="BO816" s="69"/>
      <c r="BP816" s="69"/>
      <c r="BQ816" s="69"/>
      <c r="BR816" s="69"/>
      <c r="BS816" s="69"/>
      <c r="BT816" s="69"/>
      <c r="BU816" s="69"/>
      <c r="BV816" s="69"/>
      <c r="BW816" s="69"/>
      <c r="BX816" s="69"/>
      <c r="BY816" s="69"/>
      <c r="BZ816" s="69"/>
    </row>
    <row r="817" spans="1:78" ht="15" customHeight="1">
      <c r="A817" s="69"/>
      <c r="B817" s="69"/>
      <c r="C817" s="69"/>
      <c r="D817" s="69"/>
      <c r="E817" s="88"/>
      <c r="F817" s="88"/>
      <c r="G817" s="88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  <c r="AV817" s="69"/>
      <c r="AW817" s="69"/>
      <c r="AX817" s="69"/>
      <c r="AY817" s="69"/>
      <c r="AZ817" s="69"/>
      <c r="BA817" s="69"/>
      <c r="BB817" s="69"/>
      <c r="BC817" s="69"/>
      <c r="BD817" s="69"/>
      <c r="BE817" s="69"/>
      <c r="BF817" s="69"/>
      <c r="BG817" s="69"/>
      <c r="BH817" s="69"/>
      <c r="BI817" s="69"/>
      <c r="BJ817" s="69"/>
      <c r="BK817" s="69"/>
      <c r="BL817" s="69"/>
      <c r="BM817" s="69"/>
      <c r="BN817" s="69"/>
      <c r="BO817" s="69"/>
      <c r="BP817" s="69"/>
      <c r="BQ817" s="69"/>
      <c r="BR817" s="69"/>
      <c r="BS817" s="69"/>
      <c r="BT817" s="69"/>
      <c r="BU817" s="69"/>
      <c r="BV817" s="69"/>
      <c r="BW817" s="69"/>
      <c r="BX817" s="69"/>
      <c r="BY817" s="69"/>
      <c r="BZ817" s="69"/>
    </row>
    <row r="818" spans="1:78" ht="15" customHeight="1">
      <c r="A818" s="69"/>
      <c r="B818" s="69"/>
      <c r="C818" s="69"/>
      <c r="D818" s="69"/>
      <c r="E818" s="88"/>
      <c r="F818" s="88"/>
      <c r="G818" s="88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  <c r="AV818" s="69"/>
      <c r="AW818" s="69"/>
      <c r="AX818" s="69"/>
      <c r="AY818" s="69"/>
      <c r="AZ818" s="69"/>
      <c r="BA818" s="69"/>
      <c r="BB818" s="69"/>
      <c r="BC818" s="69"/>
      <c r="BD818" s="69"/>
      <c r="BE818" s="69"/>
      <c r="BF818" s="69"/>
      <c r="BG818" s="69"/>
      <c r="BH818" s="69"/>
      <c r="BI818" s="69"/>
      <c r="BJ818" s="69"/>
      <c r="BK818" s="69"/>
      <c r="BL818" s="69"/>
      <c r="BM818" s="69"/>
      <c r="BN818" s="69"/>
      <c r="BO818" s="69"/>
      <c r="BP818" s="69"/>
      <c r="BQ818" s="69"/>
      <c r="BR818" s="69"/>
      <c r="BS818" s="69"/>
      <c r="BT818" s="69"/>
      <c r="BU818" s="69"/>
      <c r="BV818" s="69"/>
      <c r="BW818" s="69"/>
      <c r="BX818" s="69"/>
      <c r="BY818" s="69"/>
      <c r="BZ818" s="69"/>
    </row>
    <row r="819" spans="1:78" ht="15" customHeight="1">
      <c r="A819" s="69"/>
      <c r="B819" s="69"/>
      <c r="C819" s="69"/>
      <c r="D819" s="69"/>
      <c r="E819" s="88"/>
      <c r="F819" s="88"/>
      <c r="G819" s="88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  <c r="AV819" s="69"/>
      <c r="AW819" s="69"/>
      <c r="AX819" s="69"/>
      <c r="AY819" s="69"/>
      <c r="AZ819" s="69"/>
      <c r="BA819" s="69"/>
      <c r="BB819" s="69"/>
      <c r="BC819" s="69"/>
      <c r="BD819" s="69"/>
      <c r="BE819" s="69"/>
      <c r="BF819" s="69"/>
      <c r="BG819" s="69"/>
      <c r="BH819" s="69"/>
      <c r="BI819" s="69"/>
      <c r="BJ819" s="69"/>
      <c r="BK819" s="69"/>
      <c r="BL819" s="69"/>
      <c r="BM819" s="69"/>
      <c r="BN819" s="69"/>
      <c r="BO819" s="69"/>
      <c r="BP819" s="69"/>
      <c r="BQ819" s="69"/>
      <c r="BR819" s="69"/>
      <c r="BS819" s="69"/>
      <c r="BT819" s="69"/>
      <c r="BU819" s="69"/>
      <c r="BV819" s="69"/>
      <c r="BW819" s="69"/>
      <c r="BX819" s="69"/>
      <c r="BY819" s="69"/>
      <c r="BZ819" s="69"/>
    </row>
    <row r="820" spans="1:78" ht="15" customHeight="1">
      <c r="A820" s="69"/>
      <c r="B820" s="69"/>
      <c r="C820" s="69"/>
      <c r="D820" s="69"/>
      <c r="E820" s="88"/>
      <c r="F820" s="88"/>
      <c r="G820" s="88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  <c r="AV820" s="69"/>
      <c r="AW820" s="69"/>
      <c r="AX820" s="69"/>
      <c r="AY820" s="69"/>
      <c r="AZ820" s="69"/>
      <c r="BA820" s="69"/>
      <c r="BB820" s="69"/>
      <c r="BC820" s="69"/>
      <c r="BD820" s="69"/>
      <c r="BE820" s="69"/>
      <c r="BF820" s="69"/>
      <c r="BG820" s="69"/>
      <c r="BH820" s="69"/>
      <c r="BI820" s="69"/>
      <c r="BJ820" s="69"/>
      <c r="BK820" s="69"/>
      <c r="BL820" s="69"/>
      <c r="BM820" s="69"/>
      <c r="BN820" s="69"/>
      <c r="BO820" s="69"/>
      <c r="BP820" s="69"/>
      <c r="BQ820" s="69"/>
      <c r="BR820" s="69"/>
      <c r="BS820" s="69"/>
      <c r="BT820" s="69"/>
      <c r="BU820" s="69"/>
      <c r="BV820" s="69"/>
      <c r="BW820" s="69"/>
      <c r="BX820" s="69"/>
      <c r="BY820" s="69"/>
      <c r="BZ820" s="69"/>
    </row>
    <row r="821" spans="1:78" ht="15" customHeight="1">
      <c r="A821" s="69"/>
      <c r="B821" s="69"/>
      <c r="C821" s="69"/>
      <c r="D821" s="69"/>
      <c r="E821" s="88"/>
      <c r="F821" s="88"/>
      <c r="G821" s="88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9"/>
      <c r="BG821" s="69"/>
      <c r="BH821" s="69"/>
      <c r="BI821" s="69"/>
      <c r="BJ821" s="69"/>
      <c r="BK821" s="69"/>
      <c r="BL821" s="69"/>
      <c r="BM821" s="69"/>
      <c r="BN821" s="69"/>
      <c r="BO821" s="69"/>
      <c r="BP821" s="69"/>
      <c r="BQ821" s="69"/>
      <c r="BR821" s="69"/>
      <c r="BS821" s="69"/>
      <c r="BT821" s="69"/>
      <c r="BU821" s="69"/>
      <c r="BV821" s="69"/>
      <c r="BW821" s="69"/>
      <c r="BX821" s="69"/>
      <c r="BY821" s="69"/>
      <c r="BZ821" s="69"/>
    </row>
    <row r="822" spans="1:78" ht="15" customHeight="1">
      <c r="A822" s="69"/>
      <c r="B822" s="69"/>
      <c r="C822" s="69"/>
      <c r="D822" s="69"/>
      <c r="E822" s="88"/>
      <c r="F822" s="88"/>
      <c r="G822" s="88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  <c r="AV822" s="69"/>
      <c r="AW822" s="69"/>
      <c r="AX822" s="69"/>
      <c r="AY822" s="69"/>
      <c r="AZ822" s="69"/>
      <c r="BA822" s="69"/>
      <c r="BB822" s="69"/>
      <c r="BC822" s="69"/>
      <c r="BD822" s="69"/>
      <c r="BE822" s="69"/>
      <c r="BF822" s="69"/>
      <c r="BG822" s="69"/>
      <c r="BH822" s="69"/>
      <c r="BI822" s="69"/>
      <c r="BJ822" s="69"/>
      <c r="BK822" s="69"/>
      <c r="BL822" s="69"/>
      <c r="BM822" s="69"/>
      <c r="BN822" s="69"/>
      <c r="BO822" s="69"/>
      <c r="BP822" s="69"/>
      <c r="BQ822" s="69"/>
      <c r="BR822" s="69"/>
      <c r="BS822" s="69"/>
      <c r="BT822" s="69"/>
      <c r="BU822" s="69"/>
      <c r="BV822" s="69"/>
      <c r="BW822" s="69"/>
      <c r="BX822" s="69"/>
      <c r="BY822" s="69"/>
      <c r="BZ822" s="69"/>
    </row>
    <row r="823" spans="1:78" ht="15" customHeight="1">
      <c r="A823" s="69"/>
      <c r="B823" s="69"/>
      <c r="C823" s="69"/>
      <c r="D823" s="69"/>
      <c r="E823" s="88"/>
      <c r="F823" s="88"/>
      <c r="G823" s="88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  <c r="AV823" s="69"/>
      <c r="AW823" s="69"/>
      <c r="AX823" s="69"/>
      <c r="AY823" s="69"/>
      <c r="AZ823" s="69"/>
      <c r="BA823" s="69"/>
      <c r="BB823" s="69"/>
      <c r="BC823" s="69"/>
      <c r="BD823" s="69"/>
      <c r="BE823" s="69"/>
      <c r="BF823" s="69"/>
      <c r="BG823" s="69"/>
      <c r="BH823" s="69"/>
      <c r="BI823" s="69"/>
      <c r="BJ823" s="69"/>
      <c r="BK823" s="69"/>
      <c r="BL823" s="69"/>
      <c r="BM823" s="69"/>
      <c r="BN823" s="69"/>
      <c r="BO823" s="69"/>
      <c r="BP823" s="69"/>
      <c r="BQ823" s="69"/>
      <c r="BR823" s="69"/>
      <c r="BS823" s="69"/>
      <c r="BT823" s="69"/>
      <c r="BU823" s="69"/>
      <c r="BV823" s="69"/>
      <c r="BW823" s="69"/>
      <c r="BX823" s="69"/>
      <c r="BY823" s="69"/>
      <c r="BZ823" s="69"/>
    </row>
    <row r="824" spans="1:78" ht="15" customHeight="1">
      <c r="A824" s="69"/>
      <c r="B824" s="69"/>
      <c r="C824" s="69"/>
      <c r="D824" s="69"/>
      <c r="E824" s="88"/>
      <c r="F824" s="88"/>
      <c r="G824" s="88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  <c r="AV824" s="69"/>
      <c r="AW824" s="69"/>
      <c r="AX824" s="69"/>
      <c r="AY824" s="69"/>
      <c r="AZ824" s="69"/>
      <c r="BA824" s="69"/>
      <c r="BB824" s="69"/>
      <c r="BC824" s="69"/>
      <c r="BD824" s="69"/>
      <c r="BE824" s="69"/>
      <c r="BF824" s="69"/>
      <c r="BG824" s="69"/>
      <c r="BH824" s="69"/>
      <c r="BI824" s="69"/>
      <c r="BJ824" s="69"/>
      <c r="BK824" s="69"/>
      <c r="BL824" s="69"/>
      <c r="BM824" s="69"/>
      <c r="BN824" s="69"/>
      <c r="BO824" s="69"/>
      <c r="BP824" s="69"/>
      <c r="BQ824" s="69"/>
      <c r="BR824" s="69"/>
      <c r="BS824" s="69"/>
      <c r="BT824" s="69"/>
      <c r="BU824" s="69"/>
      <c r="BV824" s="69"/>
      <c r="BW824" s="69"/>
      <c r="BX824" s="69"/>
      <c r="BY824" s="69"/>
      <c r="BZ824" s="69"/>
    </row>
    <row r="825" spans="1:78" ht="15" customHeight="1">
      <c r="A825" s="69"/>
      <c r="B825" s="69"/>
      <c r="C825" s="69"/>
      <c r="D825" s="69"/>
      <c r="E825" s="88"/>
      <c r="F825" s="88"/>
      <c r="G825" s="88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  <c r="AV825" s="69"/>
      <c r="AW825" s="69"/>
      <c r="AX825" s="69"/>
      <c r="AY825" s="69"/>
      <c r="AZ825" s="69"/>
      <c r="BA825" s="69"/>
      <c r="BB825" s="69"/>
      <c r="BC825" s="69"/>
      <c r="BD825" s="69"/>
      <c r="BE825" s="69"/>
      <c r="BF825" s="69"/>
      <c r="BG825" s="69"/>
      <c r="BH825" s="69"/>
      <c r="BI825" s="69"/>
      <c r="BJ825" s="69"/>
      <c r="BK825" s="69"/>
      <c r="BL825" s="69"/>
      <c r="BM825" s="69"/>
      <c r="BN825" s="69"/>
      <c r="BO825" s="69"/>
      <c r="BP825" s="69"/>
      <c r="BQ825" s="69"/>
      <c r="BR825" s="69"/>
      <c r="BS825" s="69"/>
      <c r="BT825" s="69"/>
      <c r="BU825" s="69"/>
      <c r="BV825" s="69"/>
      <c r="BW825" s="69"/>
      <c r="BX825" s="69"/>
      <c r="BY825" s="69"/>
      <c r="BZ825" s="69"/>
    </row>
    <row r="826" spans="1:78" ht="15" customHeight="1">
      <c r="A826" s="69"/>
      <c r="B826" s="69"/>
      <c r="C826" s="69"/>
      <c r="D826" s="69"/>
      <c r="E826" s="88"/>
      <c r="F826" s="88"/>
      <c r="G826" s="88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  <c r="AV826" s="69"/>
      <c r="AW826" s="69"/>
      <c r="AX826" s="69"/>
      <c r="AY826" s="69"/>
      <c r="AZ826" s="69"/>
      <c r="BA826" s="69"/>
      <c r="BB826" s="69"/>
      <c r="BC826" s="69"/>
      <c r="BD826" s="69"/>
      <c r="BE826" s="69"/>
      <c r="BF826" s="69"/>
      <c r="BG826" s="69"/>
      <c r="BH826" s="69"/>
      <c r="BI826" s="69"/>
      <c r="BJ826" s="69"/>
      <c r="BK826" s="69"/>
      <c r="BL826" s="69"/>
      <c r="BM826" s="69"/>
      <c r="BN826" s="69"/>
      <c r="BO826" s="69"/>
      <c r="BP826" s="69"/>
      <c r="BQ826" s="69"/>
      <c r="BR826" s="69"/>
      <c r="BS826" s="69"/>
      <c r="BT826" s="69"/>
      <c r="BU826" s="69"/>
      <c r="BV826" s="69"/>
      <c r="BW826" s="69"/>
      <c r="BX826" s="69"/>
      <c r="BY826" s="69"/>
      <c r="BZ826" s="69"/>
    </row>
    <row r="827" spans="1:78" ht="15" customHeight="1">
      <c r="A827" s="69"/>
      <c r="B827" s="69"/>
      <c r="C827" s="69"/>
      <c r="D827" s="69"/>
      <c r="E827" s="88"/>
      <c r="F827" s="88"/>
      <c r="G827" s="88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  <c r="AV827" s="69"/>
      <c r="AW827" s="69"/>
      <c r="AX827" s="69"/>
      <c r="AY827" s="69"/>
      <c r="AZ827" s="69"/>
      <c r="BA827" s="69"/>
      <c r="BB827" s="69"/>
      <c r="BC827" s="69"/>
      <c r="BD827" s="69"/>
      <c r="BE827" s="69"/>
      <c r="BF827" s="69"/>
      <c r="BG827" s="69"/>
      <c r="BH827" s="69"/>
      <c r="BI827" s="69"/>
      <c r="BJ827" s="69"/>
      <c r="BK827" s="69"/>
      <c r="BL827" s="69"/>
      <c r="BM827" s="69"/>
      <c r="BN827" s="69"/>
      <c r="BO827" s="69"/>
      <c r="BP827" s="69"/>
      <c r="BQ827" s="69"/>
      <c r="BR827" s="69"/>
      <c r="BS827" s="69"/>
      <c r="BT827" s="69"/>
      <c r="BU827" s="69"/>
      <c r="BV827" s="69"/>
      <c r="BW827" s="69"/>
      <c r="BX827" s="69"/>
      <c r="BY827" s="69"/>
      <c r="BZ827" s="69"/>
    </row>
    <row r="828" spans="1:78" ht="15" customHeight="1">
      <c r="A828" s="69"/>
      <c r="B828" s="69"/>
      <c r="C828" s="69"/>
      <c r="D828" s="69"/>
      <c r="E828" s="88"/>
      <c r="F828" s="88"/>
      <c r="G828" s="88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  <c r="AV828" s="69"/>
      <c r="AW828" s="69"/>
      <c r="AX828" s="69"/>
      <c r="AY828" s="69"/>
      <c r="AZ828" s="69"/>
      <c r="BA828" s="69"/>
      <c r="BB828" s="69"/>
      <c r="BC828" s="69"/>
      <c r="BD828" s="69"/>
      <c r="BE828" s="69"/>
      <c r="BF828" s="69"/>
      <c r="BG828" s="69"/>
      <c r="BH828" s="69"/>
      <c r="BI828" s="69"/>
      <c r="BJ828" s="69"/>
      <c r="BK828" s="69"/>
      <c r="BL828" s="69"/>
      <c r="BM828" s="69"/>
      <c r="BN828" s="69"/>
      <c r="BO828" s="69"/>
      <c r="BP828" s="69"/>
      <c r="BQ828" s="69"/>
      <c r="BR828" s="69"/>
      <c r="BS828" s="69"/>
      <c r="BT828" s="69"/>
      <c r="BU828" s="69"/>
      <c r="BV828" s="69"/>
      <c r="BW828" s="69"/>
      <c r="BX828" s="69"/>
      <c r="BY828" s="69"/>
      <c r="BZ828" s="69"/>
    </row>
    <row r="829" spans="1:78" ht="15" customHeight="1">
      <c r="A829" s="69"/>
      <c r="B829" s="69"/>
      <c r="C829" s="69"/>
      <c r="D829" s="69"/>
      <c r="E829" s="88"/>
      <c r="F829" s="88"/>
      <c r="G829" s="88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9"/>
      <c r="BG829" s="69"/>
      <c r="BH829" s="69"/>
      <c r="BI829" s="69"/>
      <c r="BJ829" s="69"/>
      <c r="BK829" s="69"/>
      <c r="BL829" s="69"/>
      <c r="BM829" s="69"/>
      <c r="BN829" s="69"/>
      <c r="BO829" s="69"/>
      <c r="BP829" s="69"/>
      <c r="BQ829" s="69"/>
      <c r="BR829" s="69"/>
      <c r="BS829" s="69"/>
      <c r="BT829" s="69"/>
      <c r="BU829" s="69"/>
      <c r="BV829" s="69"/>
      <c r="BW829" s="69"/>
      <c r="BX829" s="69"/>
      <c r="BY829" s="69"/>
      <c r="BZ829" s="69"/>
    </row>
    <row r="830" spans="1:78" ht="15" customHeight="1">
      <c r="A830" s="69"/>
      <c r="B830" s="69"/>
      <c r="C830" s="69"/>
      <c r="D830" s="69"/>
      <c r="E830" s="88"/>
      <c r="F830" s="88"/>
      <c r="G830" s="88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  <c r="AV830" s="69"/>
      <c r="AW830" s="69"/>
      <c r="AX830" s="69"/>
      <c r="AY830" s="69"/>
      <c r="AZ830" s="69"/>
      <c r="BA830" s="69"/>
      <c r="BB830" s="69"/>
      <c r="BC830" s="69"/>
      <c r="BD830" s="69"/>
      <c r="BE830" s="69"/>
      <c r="BF830" s="69"/>
      <c r="BG830" s="69"/>
      <c r="BH830" s="69"/>
      <c r="BI830" s="69"/>
      <c r="BJ830" s="69"/>
      <c r="BK830" s="69"/>
      <c r="BL830" s="69"/>
      <c r="BM830" s="69"/>
      <c r="BN830" s="69"/>
      <c r="BO830" s="69"/>
      <c r="BP830" s="69"/>
      <c r="BQ830" s="69"/>
      <c r="BR830" s="69"/>
      <c r="BS830" s="69"/>
      <c r="BT830" s="69"/>
      <c r="BU830" s="69"/>
      <c r="BV830" s="69"/>
      <c r="BW830" s="69"/>
      <c r="BX830" s="69"/>
      <c r="BY830" s="69"/>
      <c r="BZ830" s="69"/>
    </row>
    <row r="831" spans="1:78" ht="15" customHeight="1">
      <c r="A831" s="69"/>
      <c r="B831" s="69"/>
      <c r="C831" s="69"/>
      <c r="D831" s="69"/>
      <c r="E831" s="88"/>
      <c r="F831" s="88"/>
      <c r="G831" s="88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  <c r="AV831" s="69"/>
      <c r="AW831" s="69"/>
      <c r="AX831" s="69"/>
      <c r="AY831" s="69"/>
      <c r="AZ831" s="69"/>
      <c r="BA831" s="69"/>
      <c r="BB831" s="69"/>
      <c r="BC831" s="69"/>
      <c r="BD831" s="69"/>
      <c r="BE831" s="69"/>
      <c r="BF831" s="69"/>
      <c r="BG831" s="69"/>
      <c r="BH831" s="69"/>
      <c r="BI831" s="69"/>
      <c r="BJ831" s="69"/>
      <c r="BK831" s="69"/>
      <c r="BL831" s="69"/>
      <c r="BM831" s="69"/>
      <c r="BN831" s="69"/>
      <c r="BO831" s="69"/>
      <c r="BP831" s="69"/>
      <c r="BQ831" s="69"/>
      <c r="BR831" s="69"/>
      <c r="BS831" s="69"/>
      <c r="BT831" s="69"/>
      <c r="BU831" s="69"/>
      <c r="BV831" s="69"/>
      <c r="BW831" s="69"/>
      <c r="BX831" s="69"/>
      <c r="BY831" s="69"/>
      <c r="BZ831" s="69"/>
    </row>
    <row r="832" spans="1:78" ht="15" customHeight="1">
      <c r="A832" s="69"/>
      <c r="B832" s="69"/>
      <c r="C832" s="69"/>
      <c r="D832" s="69"/>
      <c r="E832" s="88"/>
      <c r="F832" s="88"/>
      <c r="G832" s="88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  <c r="AV832" s="69"/>
      <c r="AW832" s="69"/>
      <c r="AX832" s="69"/>
      <c r="AY832" s="69"/>
      <c r="AZ832" s="69"/>
      <c r="BA832" s="69"/>
      <c r="BB832" s="69"/>
      <c r="BC832" s="69"/>
      <c r="BD832" s="69"/>
      <c r="BE832" s="69"/>
      <c r="BF832" s="69"/>
      <c r="BG832" s="69"/>
      <c r="BH832" s="69"/>
      <c r="BI832" s="69"/>
      <c r="BJ832" s="69"/>
      <c r="BK832" s="69"/>
      <c r="BL832" s="69"/>
      <c r="BM832" s="69"/>
      <c r="BN832" s="69"/>
      <c r="BO832" s="69"/>
      <c r="BP832" s="69"/>
      <c r="BQ832" s="69"/>
      <c r="BR832" s="69"/>
      <c r="BS832" s="69"/>
      <c r="BT832" s="69"/>
      <c r="BU832" s="69"/>
      <c r="BV832" s="69"/>
      <c r="BW832" s="69"/>
      <c r="BX832" s="69"/>
      <c r="BY832" s="69"/>
      <c r="BZ832" s="69"/>
    </row>
    <row r="833" spans="1:78" ht="15" customHeight="1">
      <c r="A833" s="69"/>
      <c r="B833" s="69"/>
      <c r="C833" s="69"/>
      <c r="D833" s="69"/>
      <c r="E833" s="88"/>
      <c r="F833" s="88"/>
      <c r="G833" s="88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  <c r="BI833" s="69"/>
      <c r="BJ833" s="69"/>
      <c r="BK833" s="69"/>
      <c r="BL833" s="69"/>
      <c r="BM833" s="69"/>
      <c r="BN833" s="69"/>
      <c r="BO833" s="69"/>
      <c r="BP833" s="69"/>
      <c r="BQ833" s="69"/>
      <c r="BR833" s="69"/>
      <c r="BS833" s="69"/>
      <c r="BT833" s="69"/>
      <c r="BU833" s="69"/>
      <c r="BV833" s="69"/>
      <c r="BW833" s="69"/>
      <c r="BX833" s="69"/>
      <c r="BY833" s="69"/>
      <c r="BZ833" s="69"/>
    </row>
    <row r="834" spans="1:78" ht="15" customHeight="1">
      <c r="A834" s="69"/>
      <c r="B834" s="69"/>
      <c r="C834" s="69"/>
      <c r="D834" s="69"/>
      <c r="E834" s="88"/>
      <c r="F834" s="88"/>
      <c r="G834" s="88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  <c r="AV834" s="69"/>
      <c r="AW834" s="69"/>
      <c r="AX834" s="69"/>
      <c r="AY834" s="69"/>
      <c r="AZ834" s="69"/>
      <c r="BA834" s="69"/>
      <c r="BB834" s="69"/>
      <c r="BC834" s="69"/>
      <c r="BD834" s="69"/>
      <c r="BE834" s="69"/>
      <c r="BF834" s="69"/>
      <c r="BG834" s="69"/>
      <c r="BH834" s="69"/>
      <c r="BI834" s="69"/>
      <c r="BJ834" s="69"/>
      <c r="BK834" s="69"/>
      <c r="BL834" s="69"/>
      <c r="BM834" s="69"/>
      <c r="BN834" s="69"/>
      <c r="BO834" s="69"/>
      <c r="BP834" s="69"/>
      <c r="BQ834" s="69"/>
      <c r="BR834" s="69"/>
      <c r="BS834" s="69"/>
      <c r="BT834" s="69"/>
      <c r="BU834" s="69"/>
      <c r="BV834" s="69"/>
      <c r="BW834" s="69"/>
      <c r="BX834" s="69"/>
      <c r="BY834" s="69"/>
      <c r="BZ834" s="69"/>
    </row>
    <row r="835" spans="1:78" ht="15" customHeight="1">
      <c r="A835" s="69"/>
      <c r="B835" s="69"/>
      <c r="C835" s="69"/>
      <c r="D835" s="69"/>
      <c r="E835" s="88"/>
      <c r="F835" s="88"/>
      <c r="G835" s="88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  <c r="AV835" s="69"/>
      <c r="AW835" s="69"/>
      <c r="AX835" s="69"/>
      <c r="AY835" s="69"/>
      <c r="AZ835" s="69"/>
      <c r="BA835" s="69"/>
      <c r="BB835" s="69"/>
      <c r="BC835" s="69"/>
      <c r="BD835" s="69"/>
      <c r="BE835" s="69"/>
      <c r="BF835" s="69"/>
      <c r="BG835" s="69"/>
      <c r="BH835" s="69"/>
      <c r="BI835" s="69"/>
      <c r="BJ835" s="69"/>
      <c r="BK835" s="69"/>
      <c r="BL835" s="69"/>
      <c r="BM835" s="69"/>
      <c r="BN835" s="69"/>
      <c r="BO835" s="69"/>
      <c r="BP835" s="69"/>
      <c r="BQ835" s="69"/>
      <c r="BR835" s="69"/>
      <c r="BS835" s="69"/>
      <c r="BT835" s="69"/>
      <c r="BU835" s="69"/>
      <c r="BV835" s="69"/>
      <c r="BW835" s="69"/>
      <c r="BX835" s="69"/>
      <c r="BY835" s="69"/>
      <c r="BZ835" s="69"/>
    </row>
    <row r="836" spans="1:78" ht="15" customHeight="1">
      <c r="A836" s="69"/>
      <c r="B836" s="69"/>
      <c r="C836" s="69"/>
      <c r="D836" s="69"/>
      <c r="E836" s="88"/>
      <c r="F836" s="88"/>
      <c r="G836" s="88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  <c r="AV836" s="69"/>
      <c r="AW836" s="69"/>
      <c r="AX836" s="69"/>
      <c r="AY836" s="69"/>
      <c r="AZ836" s="69"/>
      <c r="BA836" s="69"/>
      <c r="BB836" s="69"/>
      <c r="BC836" s="69"/>
      <c r="BD836" s="69"/>
      <c r="BE836" s="69"/>
      <c r="BF836" s="69"/>
      <c r="BG836" s="69"/>
      <c r="BH836" s="69"/>
      <c r="BI836" s="69"/>
      <c r="BJ836" s="69"/>
      <c r="BK836" s="69"/>
      <c r="BL836" s="69"/>
      <c r="BM836" s="69"/>
      <c r="BN836" s="69"/>
      <c r="BO836" s="69"/>
      <c r="BP836" s="69"/>
      <c r="BQ836" s="69"/>
      <c r="BR836" s="69"/>
      <c r="BS836" s="69"/>
      <c r="BT836" s="69"/>
      <c r="BU836" s="69"/>
      <c r="BV836" s="69"/>
      <c r="BW836" s="69"/>
      <c r="BX836" s="69"/>
      <c r="BY836" s="69"/>
      <c r="BZ836" s="69"/>
    </row>
    <row r="837" spans="1:78" ht="15" customHeight="1">
      <c r="A837" s="69"/>
      <c r="B837" s="69"/>
      <c r="C837" s="69"/>
      <c r="D837" s="69"/>
      <c r="E837" s="88"/>
      <c r="F837" s="88"/>
      <c r="G837" s="88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  <c r="AV837" s="69"/>
      <c r="AW837" s="69"/>
      <c r="AX837" s="69"/>
      <c r="AY837" s="69"/>
      <c r="AZ837" s="69"/>
      <c r="BA837" s="69"/>
      <c r="BB837" s="69"/>
      <c r="BC837" s="69"/>
      <c r="BD837" s="69"/>
      <c r="BE837" s="69"/>
      <c r="BF837" s="69"/>
      <c r="BG837" s="69"/>
      <c r="BH837" s="69"/>
      <c r="BI837" s="69"/>
      <c r="BJ837" s="69"/>
      <c r="BK837" s="69"/>
      <c r="BL837" s="69"/>
      <c r="BM837" s="69"/>
      <c r="BN837" s="69"/>
      <c r="BO837" s="69"/>
      <c r="BP837" s="69"/>
      <c r="BQ837" s="69"/>
      <c r="BR837" s="69"/>
      <c r="BS837" s="69"/>
      <c r="BT837" s="69"/>
      <c r="BU837" s="69"/>
      <c r="BV837" s="69"/>
      <c r="BW837" s="69"/>
      <c r="BX837" s="69"/>
      <c r="BY837" s="69"/>
      <c r="BZ837" s="69"/>
    </row>
    <row r="838" spans="1:78" ht="15" customHeight="1">
      <c r="A838" s="69"/>
      <c r="B838" s="69"/>
      <c r="C838" s="69"/>
      <c r="D838" s="69"/>
      <c r="E838" s="88"/>
      <c r="F838" s="88"/>
      <c r="G838" s="88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  <c r="AV838" s="69"/>
      <c r="AW838" s="69"/>
      <c r="AX838" s="69"/>
      <c r="AY838" s="69"/>
      <c r="AZ838" s="69"/>
      <c r="BA838" s="69"/>
      <c r="BB838" s="69"/>
      <c r="BC838" s="69"/>
      <c r="BD838" s="69"/>
      <c r="BE838" s="69"/>
      <c r="BF838" s="69"/>
      <c r="BG838" s="69"/>
      <c r="BH838" s="69"/>
      <c r="BI838" s="69"/>
      <c r="BJ838" s="69"/>
      <c r="BK838" s="69"/>
      <c r="BL838" s="69"/>
      <c r="BM838" s="69"/>
      <c r="BN838" s="69"/>
      <c r="BO838" s="69"/>
      <c r="BP838" s="69"/>
      <c r="BQ838" s="69"/>
      <c r="BR838" s="69"/>
      <c r="BS838" s="69"/>
      <c r="BT838" s="69"/>
      <c r="BU838" s="69"/>
      <c r="BV838" s="69"/>
      <c r="BW838" s="69"/>
      <c r="BX838" s="69"/>
      <c r="BY838" s="69"/>
      <c r="BZ838" s="69"/>
    </row>
    <row r="839" spans="1:78" ht="15" customHeight="1">
      <c r="A839" s="69"/>
      <c r="B839" s="69"/>
      <c r="C839" s="69"/>
      <c r="D839" s="69"/>
      <c r="E839" s="88"/>
      <c r="F839" s="88"/>
      <c r="G839" s="88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69"/>
      <c r="AZ839" s="69"/>
      <c r="BA839" s="69"/>
      <c r="BB839" s="69"/>
      <c r="BC839" s="69"/>
      <c r="BD839" s="69"/>
      <c r="BE839" s="69"/>
      <c r="BF839" s="69"/>
      <c r="BG839" s="69"/>
      <c r="BH839" s="69"/>
      <c r="BI839" s="69"/>
      <c r="BJ839" s="69"/>
      <c r="BK839" s="69"/>
      <c r="BL839" s="69"/>
      <c r="BM839" s="69"/>
      <c r="BN839" s="69"/>
      <c r="BO839" s="69"/>
      <c r="BP839" s="69"/>
      <c r="BQ839" s="69"/>
      <c r="BR839" s="69"/>
      <c r="BS839" s="69"/>
      <c r="BT839" s="69"/>
      <c r="BU839" s="69"/>
      <c r="BV839" s="69"/>
      <c r="BW839" s="69"/>
      <c r="BX839" s="69"/>
      <c r="BY839" s="69"/>
      <c r="BZ839" s="69"/>
    </row>
    <row r="840" spans="1:78" ht="15" customHeight="1">
      <c r="A840" s="69"/>
      <c r="B840" s="69"/>
      <c r="C840" s="69"/>
      <c r="D840" s="69"/>
      <c r="E840" s="88"/>
      <c r="F840" s="88"/>
      <c r="G840" s="88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  <c r="AV840" s="69"/>
      <c r="AW840" s="69"/>
      <c r="AX840" s="69"/>
      <c r="AY840" s="69"/>
      <c r="AZ840" s="69"/>
      <c r="BA840" s="69"/>
      <c r="BB840" s="69"/>
      <c r="BC840" s="69"/>
      <c r="BD840" s="69"/>
      <c r="BE840" s="69"/>
      <c r="BF840" s="69"/>
      <c r="BG840" s="69"/>
      <c r="BH840" s="69"/>
      <c r="BI840" s="69"/>
      <c r="BJ840" s="69"/>
      <c r="BK840" s="69"/>
      <c r="BL840" s="69"/>
      <c r="BM840" s="69"/>
      <c r="BN840" s="69"/>
      <c r="BO840" s="69"/>
      <c r="BP840" s="69"/>
      <c r="BQ840" s="69"/>
      <c r="BR840" s="69"/>
      <c r="BS840" s="69"/>
      <c r="BT840" s="69"/>
      <c r="BU840" s="69"/>
      <c r="BV840" s="69"/>
      <c r="BW840" s="69"/>
      <c r="BX840" s="69"/>
      <c r="BY840" s="69"/>
      <c r="BZ840" s="69"/>
    </row>
    <row r="841" spans="1:78" ht="15" customHeight="1">
      <c r="A841" s="69"/>
      <c r="B841" s="69"/>
      <c r="C841" s="69"/>
      <c r="D841" s="69"/>
      <c r="E841" s="88"/>
      <c r="F841" s="88"/>
      <c r="G841" s="88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  <c r="AV841" s="69"/>
      <c r="AW841" s="69"/>
      <c r="AX841" s="69"/>
      <c r="AY841" s="69"/>
      <c r="AZ841" s="69"/>
      <c r="BA841" s="69"/>
      <c r="BB841" s="69"/>
      <c r="BC841" s="69"/>
      <c r="BD841" s="69"/>
      <c r="BE841" s="69"/>
      <c r="BF841" s="69"/>
      <c r="BG841" s="69"/>
      <c r="BH841" s="69"/>
      <c r="BI841" s="69"/>
      <c r="BJ841" s="69"/>
      <c r="BK841" s="69"/>
      <c r="BL841" s="69"/>
      <c r="BM841" s="69"/>
      <c r="BN841" s="69"/>
      <c r="BO841" s="69"/>
      <c r="BP841" s="69"/>
      <c r="BQ841" s="69"/>
      <c r="BR841" s="69"/>
      <c r="BS841" s="69"/>
      <c r="BT841" s="69"/>
      <c r="BU841" s="69"/>
      <c r="BV841" s="69"/>
      <c r="BW841" s="69"/>
      <c r="BX841" s="69"/>
      <c r="BY841" s="69"/>
      <c r="BZ841" s="69"/>
    </row>
    <row r="842" spans="1:78" ht="15" customHeight="1">
      <c r="A842" s="69"/>
      <c r="B842" s="69"/>
      <c r="C842" s="69"/>
      <c r="D842" s="69"/>
      <c r="E842" s="88"/>
      <c r="F842" s="88"/>
      <c r="G842" s="88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  <c r="AV842" s="69"/>
      <c r="AW842" s="69"/>
      <c r="AX842" s="69"/>
      <c r="AY842" s="69"/>
      <c r="AZ842" s="69"/>
      <c r="BA842" s="69"/>
      <c r="BB842" s="69"/>
      <c r="BC842" s="69"/>
      <c r="BD842" s="69"/>
      <c r="BE842" s="69"/>
      <c r="BF842" s="69"/>
      <c r="BG842" s="69"/>
      <c r="BH842" s="69"/>
      <c r="BI842" s="69"/>
      <c r="BJ842" s="69"/>
      <c r="BK842" s="69"/>
      <c r="BL842" s="69"/>
      <c r="BM842" s="69"/>
      <c r="BN842" s="69"/>
      <c r="BO842" s="69"/>
      <c r="BP842" s="69"/>
      <c r="BQ842" s="69"/>
      <c r="BR842" s="69"/>
      <c r="BS842" s="69"/>
      <c r="BT842" s="69"/>
      <c r="BU842" s="69"/>
      <c r="BV842" s="69"/>
      <c r="BW842" s="69"/>
      <c r="BX842" s="69"/>
      <c r="BY842" s="69"/>
      <c r="BZ842" s="69"/>
    </row>
    <row r="843" spans="1:78" ht="15" customHeight="1">
      <c r="A843" s="69"/>
      <c r="B843" s="69"/>
      <c r="C843" s="69"/>
      <c r="D843" s="69"/>
      <c r="E843" s="88"/>
      <c r="F843" s="88"/>
      <c r="G843" s="88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  <c r="AV843" s="69"/>
      <c r="AW843" s="69"/>
      <c r="AX843" s="69"/>
      <c r="AY843" s="69"/>
      <c r="AZ843" s="69"/>
      <c r="BA843" s="69"/>
      <c r="BB843" s="69"/>
      <c r="BC843" s="69"/>
      <c r="BD843" s="69"/>
      <c r="BE843" s="69"/>
      <c r="BF843" s="69"/>
      <c r="BG843" s="69"/>
      <c r="BH843" s="69"/>
      <c r="BI843" s="69"/>
      <c r="BJ843" s="69"/>
      <c r="BK843" s="69"/>
      <c r="BL843" s="69"/>
      <c r="BM843" s="69"/>
      <c r="BN843" s="69"/>
      <c r="BO843" s="69"/>
      <c r="BP843" s="69"/>
      <c r="BQ843" s="69"/>
      <c r="BR843" s="69"/>
      <c r="BS843" s="69"/>
      <c r="BT843" s="69"/>
      <c r="BU843" s="69"/>
      <c r="BV843" s="69"/>
      <c r="BW843" s="69"/>
      <c r="BX843" s="69"/>
      <c r="BY843" s="69"/>
      <c r="BZ843" s="69"/>
    </row>
    <row r="844" spans="1:78" ht="15" customHeight="1">
      <c r="A844" s="69"/>
      <c r="B844" s="69"/>
      <c r="C844" s="69"/>
      <c r="D844" s="69"/>
      <c r="E844" s="88"/>
      <c r="F844" s="88"/>
      <c r="G844" s="88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  <c r="AV844" s="69"/>
      <c r="AW844" s="69"/>
      <c r="AX844" s="69"/>
      <c r="AY844" s="69"/>
      <c r="AZ844" s="69"/>
      <c r="BA844" s="69"/>
      <c r="BB844" s="69"/>
      <c r="BC844" s="69"/>
      <c r="BD844" s="69"/>
      <c r="BE844" s="69"/>
      <c r="BF844" s="69"/>
      <c r="BG844" s="69"/>
      <c r="BH844" s="69"/>
      <c r="BI844" s="69"/>
      <c r="BJ844" s="69"/>
      <c r="BK844" s="69"/>
      <c r="BL844" s="69"/>
      <c r="BM844" s="69"/>
      <c r="BN844" s="69"/>
      <c r="BO844" s="69"/>
      <c r="BP844" s="69"/>
      <c r="BQ844" s="69"/>
      <c r="BR844" s="69"/>
      <c r="BS844" s="69"/>
      <c r="BT844" s="69"/>
      <c r="BU844" s="69"/>
      <c r="BV844" s="69"/>
      <c r="BW844" s="69"/>
      <c r="BX844" s="69"/>
      <c r="BY844" s="69"/>
      <c r="BZ844" s="69"/>
    </row>
    <row r="845" spans="1:78" ht="15" customHeight="1">
      <c r="A845" s="69"/>
      <c r="B845" s="69"/>
      <c r="C845" s="69"/>
      <c r="D845" s="69"/>
      <c r="E845" s="88"/>
      <c r="F845" s="88"/>
      <c r="G845" s="88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  <c r="AV845" s="69"/>
      <c r="AW845" s="69"/>
      <c r="AX845" s="69"/>
      <c r="AY845" s="69"/>
      <c r="AZ845" s="69"/>
      <c r="BA845" s="69"/>
      <c r="BB845" s="69"/>
      <c r="BC845" s="69"/>
      <c r="BD845" s="69"/>
      <c r="BE845" s="69"/>
      <c r="BF845" s="69"/>
      <c r="BG845" s="69"/>
      <c r="BH845" s="69"/>
      <c r="BI845" s="69"/>
      <c r="BJ845" s="69"/>
      <c r="BK845" s="69"/>
      <c r="BL845" s="69"/>
      <c r="BM845" s="69"/>
      <c r="BN845" s="69"/>
      <c r="BO845" s="69"/>
      <c r="BP845" s="69"/>
      <c r="BQ845" s="69"/>
      <c r="BR845" s="69"/>
      <c r="BS845" s="69"/>
      <c r="BT845" s="69"/>
      <c r="BU845" s="69"/>
      <c r="BV845" s="69"/>
      <c r="BW845" s="69"/>
      <c r="BX845" s="69"/>
      <c r="BY845" s="69"/>
      <c r="BZ845" s="69"/>
    </row>
    <row r="846" spans="1:78" ht="15" customHeight="1">
      <c r="A846" s="69"/>
      <c r="B846" s="69"/>
      <c r="C846" s="69"/>
      <c r="D846" s="69"/>
      <c r="E846" s="88"/>
      <c r="F846" s="88"/>
      <c r="G846" s="88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  <c r="AV846" s="69"/>
      <c r="AW846" s="69"/>
      <c r="AX846" s="69"/>
      <c r="AY846" s="69"/>
      <c r="AZ846" s="69"/>
      <c r="BA846" s="69"/>
      <c r="BB846" s="69"/>
      <c r="BC846" s="69"/>
      <c r="BD846" s="69"/>
      <c r="BE846" s="69"/>
      <c r="BF846" s="69"/>
      <c r="BG846" s="69"/>
      <c r="BH846" s="69"/>
      <c r="BI846" s="69"/>
      <c r="BJ846" s="69"/>
      <c r="BK846" s="69"/>
      <c r="BL846" s="69"/>
      <c r="BM846" s="69"/>
      <c r="BN846" s="69"/>
      <c r="BO846" s="69"/>
      <c r="BP846" s="69"/>
      <c r="BQ846" s="69"/>
      <c r="BR846" s="69"/>
      <c r="BS846" s="69"/>
      <c r="BT846" s="69"/>
      <c r="BU846" s="69"/>
      <c r="BV846" s="69"/>
      <c r="BW846" s="69"/>
      <c r="BX846" s="69"/>
      <c r="BY846" s="69"/>
      <c r="BZ846" s="69"/>
    </row>
    <row r="847" spans="1:78" ht="15" customHeight="1">
      <c r="A847" s="69"/>
      <c r="B847" s="69"/>
      <c r="C847" s="69"/>
      <c r="D847" s="69"/>
      <c r="E847" s="88"/>
      <c r="F847" s="88"/>
      <c r="G847" s="88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  <c r="AV847" s="69"/>
      <c r="AW847" s="69"/>
      <c r="AX847" s="69"/>
      <c r="AY847" s="69"/>
      <c r="AZ847" s="69"/>
      <c r="BA847" s="69"/>
      <c r="BB847" s="69"/>
      <c r="BC847" s="69"/>
      <c r="BD847" s="69"/>
      <c r="BE847" s="69"/>
      <c r="BF847" s="69"/>
      <c r="BG847" s="69"/>
      <c r="BH847" s="69"/>
      <c r="BI847" s="69"/>
      <c r="BJ847" s="69"/>
      <c r="BK847" s="69"/>
      <c r="BL847" s="69"/>
      <c r="BM847" s="69"/>
      <c r="BN847" s="69"/>
      <c r="BO847" s="69"/>
      <c r="BP847" s="69"/>
      <c r="BQ847" s="69"/>
      <c r="BR847" s="69"/>
      <c r="BS847" s="69"/>
      <c r="BT847" s="69"/>
      <c r="BU847" s="69"/>
      <c r="BV847" s="69"/>
      <c r="BW847" s="69"/>
      <c r="BX847" s="69"/>
      <c r="BY847" s="69"/>
      <c r="BZ847" s="69"/>
    </row>
    <row r="848" spans="1:78" ht="15" customHeight="1">
      <c r="A848" s="69"/>
      <c r="B848" s="69"/>
      <c r="C848" s="69"/>
      <c r="D848" s="69"/>
      <c r="E848" s="88"/>
      <c r="F848" s="88"/>
      <c r="G848" s="88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  <c r="AV848" s="69"/>
      <c r="AW848" s="69"/>
      <c r="AX848" s="69"/>
      <c r="AY848" s="69"/>
      <c r="AZ848" s="69"/>
      <c r="BA848" s="69"/>
      <c r="BB848" s="69"/>
      <c r="BC848" s="69"/>
      <c r="BD848" s="69"/>
      <c r="BE848" s="69"/>
      <c r="BF848" s="69"/>
      <c r="BG848" s="69"/>
      <c r="BH848" s="69"/>
      <c r="BI848" s="69"/>
      <c r="BJ848" s="69"/>
      <c r="BK848" s="69"/>
      <c r="BL848" s="69"/>
      <c r="BM848" s="69"/>
      <c r="BN848" s="69"/>
      <c r="BO848" s="69"/>
      <c r="BP848" s="69"/>
      <c r="BQ848" s="69"/>
      <c r="BR848" s="69"/>
      <c r="BS848" s="69"/>
      <c r="BT848" s="69"/>
      <c r="BU848" s="69"/>
      <c r="BV848" s="69"/>
      <c r="BW848" s="69"/>
      <c r="BX848" s="69"/>
      <c r="BY848" s="69"/>
      <c r="BZ848" s="69"/>
    </row>
    <row r="849" spans="1:78" ht="15" customHeight="1">
      <c r="A849" s="69"/>
      <c r="B849" s="69"/>
      <c r="C849" s="69"/>
      <c r="D849" s="69"/>
      <c r="E849" s="88"/>
      <c r="F849" s="88"/>
      <c r="G849" s="88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  <c r="AV849" s="69"/>
      <c r="AW849" s="69"/>
      <c r="AX849" s="69"/>
      <c r="AY849" s="69"/>
      <c r="AZ849" s="69"/>
      <c r="BA849" s="69"/>
      <c r="BB849" s="69"/>
      <c r="BC849" s="69"/>
      <c r="BD849" s="69"/>
      <c r="BE849" s="69"/>
      <c r="BF849" s="69"/>
      <c r="BG849" s="69"/>
      <c r="BH849" s="69"/>
      <c r="BI849" s="69"/>
      <c r="BJ849" s="69"/>
      <c r="BK849" s="69"/>
      <c r="BL849" s="69"/>
      <c r="BM849" s="69"/>
      <c r="BN849" s="69"/>
      <c r="BO849" s="69"/>
      <c r="BP849" s="69"/>
      <c r="BQ849" s="69"/>
      <c r="BR849" s="69"/>
      <c r="BS849" s="69"/>
      <c r="BT849" s="69"/>
      <c r="BU849" s="69"/>
      <c r="BV849" s="69"/>
      <c r="BW849" s="69"/>
      <c r="BX849" s="69"/>
      <c r="BY849" s="69"/>
      <c r="BZ849" s="69"/>
    </row>
    <row r="850" spans="1:78" ht="15" customHeight="1">
      <c r="A850" s="69"/>
      <c r="B850" s="69"/>
      <c r="C850" s="69"/>
      <c r="D850" s="69"/>
      <c r="E850" s="88"/>
      <c r="F850" s="88"/>
      <c r="G850" s="88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  <c r="AV850" s="69"/>
      <c r="AW850" s="69"/>
      <c r="AX850" s="69"/>
      <c r="AY850" s="69"/>
      <c r="AZ850" s="69"/>
      <c r="BA850" s="69"/>
      <c r="BB850" s="69"/>
      <c r="BC850" s="69"/>
      <c r="BD850" s="69"/>
      <c r="BE850" s="69"/>
      <c r="BF850" s="69"/>
      <c r="BG850" s="69"/>
      <c r="BH850" s="69"/>
      <c r="BI850" s="69"/>
      <c r="BJ850" s="69"/>
      <c r="BK850" s="69"/>
      <c r="BL850" s="69"/>
      <c r="BM850" s="69"/>
      <c r="BN850" s="69"/>
      <c r="BO850" s="69"/>
      <c r="BP850" s="69"/>
      <c r="BQ850" s="69"/>
      <c r="BR850" s="69"/>
      <c r="BS850" s="69"/>
      <c r="BT850" s="69"/>
      <c r="BU850" s="69"/>
      <c r="BV850" s="69"/>
      <c r="BW850" s="69"/>
      <c r="BX850" s="69"/>
      <c r="BY850" s="69"/>
      <c r="BZ850" s="69"/>
    </row>
    <row r="851" spans="1:78" ht="15" customHeight="1">
      <c r="A851" s="69"/>
      <c r="B851" s="69"/>
      <c r="C851" s="69"/>
      <c r="D851" s="69"/>
      <c r="E851" s="88"/>
      <c r="F851" s="88"/>
      <c r="G851" s="88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9"/>
      <c r="BG851" s="69"/>
      <c r="BH851" s="69"/>
      <c r="BI851" s="69"/>
      <c r="BJ851" s="69"/>
      <c r="BK851" s="69"/>
      <c r="BL851" s="69"/>
      <c r="BM851" s="69"/>
      <c r="BN851" s="69"/>
      <c r="BO851" s="69"/>
      <c r="BP851" s="69"/>
      <c r="BQ851" s="69"/>
      <c r="BR851" s="69"/>
      <c r="BS851" s="69"/>
      <c r="BT851" s="69"/>
      <c r="BU851" s="69"/>
      <c r="BV851" s="69"/>
      <c r="BW851" s="69"/>
      <c r="BX851" s="69"/>
      <c r="BY851" s="69"/>
      <c r="BZ851" s="69"/>
    </row>
    <row r="852" spans="1:78" ht="15" customHeight="1">
      <c r="A852" s="69"/>
      <c r="B852" s="69"/>
      <c r="C852" s="69"/>
      <c r="D852" s="69"/>
      <c r="E852" s="88"/>
      <c r="F852" s="88"/>
      <c r="G852" s="88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  <c r="AV852" s="69"/>
      <c r="AW852" s="69"/>
      <c r="AX852" s="69"/>
      <c r="AY852" s="69"/>
      <c r="AZ852" s="69"/>
      <c r="BA852" s="69"/>
      <c r="BB852" s="69"/>
      <c r="BC852" s="69"/>
      <c r="BD852" s="69"/>
      <c r="BE852" s="69"/>
      <c r="BF852" s="69"/>
      <c r="BG852" s="69"/>
      <c r="BH852" s="69"/>
      <c r="BI852" s="69"/>
      <c r="BJ852" s="69"/>
      <c r="BK852" s="69"/>
      <c r="BL852" s="69"/>
      <c r="BM852" s="69"/>
      <c r="BN852" s="69"/>
      <c r="BO852" s="69"/>
      <c r="BP852" s="69"/>
      <c r="BQ852" s="69"/>
      <c r="BR852" s="69"/>
      <c r="BS852" s="69"/>
      <c r="BT852" s="69"/>
      <c r="BU852" s="69"/>
      <c r="BV852" s="69"/>
      <c r="BW852" s="69"/>
      <c r="BX852" s="69"/>
      <c r="BY852" s="69"/>
      <c r="BZ852" s="69"/>
    </row>
    <row r="853" spans="1:78" ht="15" customHeight="1">
      <c r="A853" s="69"/>
      <c r="B853" s="69"/>
      <c r="C853" s="69"/>
      <c r="D853" s="69"/>
      <c r="E853" s="88"/>
      <c r="F853" s="88"/>
      <c r="G853" s="88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  <c r="AV853" s="69"/>
      <c r="AW853" s="69"/>
      <c r="AX853" s="69"/>
      <c r="AY853" s="69"/>
      <c r="AZ853" s="69"/>
      <c r="BA853" s="69"/>
      <c r="BB853" s="69"/>
      <c r="BC853" s="69"/>
      <c r="BD853" s="69"/>
      <c r="BE853" s="69"/>
      <c r="BF853" s="69"/>
      <c r="BG853" s="69"/>
      <c r="BH853" s="69"/>
      <c r="BI853" s="69"/>
      <c r="BJ853" s="69"/>
      <c r="BK853" s="69"/>
      <c r="BL853" s="69"/>
      <c r="BM853" s="69"/>
      <c r="BN853" s="69"/>
      <c r="BO853" s="69"/>
      <c r="BP853" s="69"/>
      <c r="BQ853" s="69"/>
      <c r="BR853" s="69"/>
      <c r="BS853" s="69"/>
      <c r="BT853" s="69"/>
      <c r="BU853" s="69"/>
      <c r="BV853" s="69"/>
      <c r="BW853" s="69"/>
      <c r="BX853" s="69"/>
      <c r="BY853" s="69"/>
      <c r="BZ853" s="69"/>
    </row>
    <row r="854" spans="1:78" ht="15" customHeight="1">
      <c r="A854" s="69"/>
      <c r="B854" s="69"/>
      <c r="C854" s="69"/>
      <c r="D854" s="69"/>
      <c r="E854" s="88"/>
      <c r="F854" s="88"/>
      <c r="G854" s="88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  <c r="AV854" s="69"/>
      <c r="AW854" s="69"/>
      <c r="AX854" s="69"/>
      <c r="AY854" s="69"/>
      <c r="AZ854" s="69"/>
      <c r="BA854" s="69"/>
      <c r="BB854" s="69"/>
      <c r="BC854" s="69"/>
      <c r="BD854" s="69"/>
      <c r="BE854" s="69"/>
      <c r="BF854" s="69"/>
      <c r="BG854" s="69"/>
      <c r="BH854" s="69"/>
      <c r="BI854" s="69"/>
      <c r="BJ854" s="69"/>
      <c r="BK854" s="69"/>
      <c r="BL854" s="69"/>
      <c r="BM854" s="69"/>
      <c r="BN854" s="69"/>
      <c r="BO854" s="69"/>
      <c r="BP854" s="69"/>
      <c r="BQ854" s="69"/>
      <c r="BR854" s="69"/>
      <c r="BS854" s="69"/>
      <c r="BT854" s="69"/>
      <c r="BU854" s="69"/>
      <c r="BV854" s="69"/>
      <c r="BW854" s="69"/>
      <c r="BX854" s="69"/>
      <c r="BY854" s="69"/>
      <c r="BZ854" s="69"/>
    </row>
    <row r="855" spans="1:78" ht="15" customHeight="1">
      <c r="A855" s="69"/>
      <c r="B855" s="69"/>
      <c r="C855" s="69"/>
      <c r="D855" s="69"/>
      <c r="E855" s="88"/>
      <c r="F855" s="88"/>
      <c r="G855" s="88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  <c r="AV855" s="69"/>
      <c r="AW855" s="69"/>
      <c r="AX855" s="69"/>
      <c r="AY855" s="69"/>
      <c r="AZ855" s="69"/>
      <c r="BA855" s="69"/>
      <c r="BB855" s="69"/>
      <c r="BC855" s="69"/>
      <c r="BD855" s="69"/>
      <c r="BE855" s="69"/>
      <c r="BF855" s="69"/>
      <c r="BG855" s="69"/>
      <c r="BH855" s="69"/>
      <c r="BI855" s="69"/>
      <c r="BJ855" s="69"/>
      <c r="BK855" s="69"/>
      <c r="BL855" s="69"/>
      <c r="BM855" s="69"/>
      <c r="BN855" s="69"/>
      <c r="BO855" s="69"/>
      <c r="BP855" s="69"/>
      <c r="BQ855" s="69"/>
      <c r="BR855" s="69"/>
      <c r="BS855" s="69"/>
      <c r="BT855" s="69"/>
      <c r="BU855" s="69"/>
      <c r="BV855" s="69"/>
      <c r="BW855" s="69"/>
      <c r="BX855" s="69"/>
      <c r="BY855" s="69"/>
      <c r="BZ855" s="69"/>
    </row>
    <row r="856" spans="1:78" ht="15" customHeight="1">
      <c r="A856" s="69"/>
      <c r="B856" s="69"/>
      <c r="C856" s="69"/>
      <c r="D856" s="69"/>
      <c r="E856" s="88"/>
      <c r="F856" s="88"/>
      <c r="G856" s="88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  <c r="AV856" s="69"/>
      <c r="AW856" s="69"/>
      <c r="AX856" s="69"/>
      <c r="AY856" s="69"/>
      <c r="AZ856" s="69"/>
      <c r="BA856" s="69"/>
      <c r="BB856" s="69"/>
      <c r="BC856" s="69"/>
      <c r="BD856" s="69"/>
      <c r="BE856" s="69"/>
      <c r="BF856" s="69"/>
      <c r="BG856" s="69"/>
      <c r="BH856" s="69"/>
      <c r="BI856" s="69"/>
      <c r="BJ856" s="69"/>
      <c r="BK856" s="69"/>
      <c r="BL856" s="69"/>
      <c r="BM856" s="69"/>
      <c r="BN856" s="69"/>
      <c r="BO856" s="69"/>
      <c r="BP856" s="69"/>
      <c r="BQ856" s="69"/>
      <c r="BR856" s="69"/>
      <c r="BS856" s="69"/>
      <c r="BT856" s="69"/>
      <c r="BU856" s="69"/>
      <c r="BV856" s="69"/>
      <c r="BW856" s="69"/>
      <c r="BX856" s="69"/>
      <c r="BY856" s="69"/>
      <c r="BZ856" s="69"/>
    </row>
    <row r="857" spans="1:78" ht="15" customHeight="1">
      <c r="A857" s="69"/>
      <c r="B857" s="69"/>
      <c r="C857" s="69"/>
      <c r="D857" s="69"/>
      <c r="E857" s="88"/>
      <c r="F857" s="88"/>
      <c r="G857" s="88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  <c r="AV857" s="69"/>
      <c r="AW857" s="69"/>
      <c r="AX857" s="69"/>
      <c r="AY857" s="69"/>
      <c r="AZ857" s="69"/>
      <c r="BA857" s="69"/>
      <c r="BB857" s="69"/>
      <c r="BC857" s="69"/>
      <c r="BD857" s="69"/>
      <c r="BE857" s="69"/>
      <c r="BF857" s="69"/>
      <c r="BG857" s="69"/>
      <c r="BH857" s="69"/>
      <c r="BI857" s="69"/>
      <c r="BJ857" s="69"/>
      <c r="BK857" s="69"/>
      <c r="BL857" s="69"/>
      <c r="BM857" s="69"/>
      <c r="BN857" s="69"/>
      <c r="BO857" s="69"/>
      <c r="BP857" s="69"/>
      <c r="BQ857" s="69"/>
      <c r="BR857" s="69"/>
      <c r="BS857" s="69"/>
      <c r="BT857" s="69"/>
      <c r="BU857" s="69"/>
      <c r="BV857" s="69"/>
      <c r="BW857" s="69"/>
      <c r="BX857" s="69"/>
      <c r="BY857" s="69"/>
      <c r="BZ857" s="69"/>
    </row>
    <row r="858" spans="1:78" ht="15" customHeight="1">
      <c r="A858" s="69"/>
      <c r="B858" s="69"/>
      <c r="C858" s="69"/>
      <c r="D858" s="69"/>
      <c r="E858" s="88"/>
      <c r="F858" s="88"/>
      <c r="G858" s="88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  <c r="AV858" s="69"/>
      <c r="AW858" s="69"/>
      <c r="AX858" s="69"/>
      <c r="AY858" s="69"/>
      <c r="AZ858" s="69"/>
      <c r="BA858" s="69"/>
      <c r="BB858" s="69"/>
      <c r="BC858" s="69"/>
      <c r="BD858" s="69"/>
      <c r="BE858" s="69"/>
      <c r="BF858" s="69"/>
      <c r="BG858" s="69"/>
      <c r="BH858" s="69"/>
      <c r="BI858" s="69"/>
      <c r="BJ858" s="69"/>
      <c r="BK858" s="69"/>
      <c r="BL858" s="69"/>
      <c r="BM858" s="69"/>
      <c r="BN858" s="69"/>
      <c r="BO858" s="69"/>
      <c r="BP858" s="69"/>
      <c r="BQ858" s="69"/>
      <c r="BR858" s="69"/>
      <c r="BS858" s="69"/>
      <c r="BT858" s="69"/>
      <c r="BU858" s="69"/>
      <c r="BV858" s="69"/>
      <c r="BW858" s="69"/>
      <c r="BX858" s="69"/>
      <c r="BY858" s="69"/>
      <c r="BZ858" s="69"/>
    </row>
    <row r="859" spans="1:78" ht="15" customHeight="1">
      <c r="A859" s="69"/>
      <c r="B859" s="69"/>
      <c r="C859" s="69"/>
      <c r="D859" s="69"/>
      <c r="E859" s="88"/>
      <c r="F859" s="88"/>
      <c r="G859" s="88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  <c r="AV859" s="69"/>
      <c r="AW859" s="69"/>
      <c r="AX859" s="69"/>
      <c r="AY859" s="69"/>
      <c r="AZ859" s="69"/>
      <c r="BA859" s="69"/>
      <c r="BB859" s="69"/>
      <c r="BC859" s="69"/>
      <c r="BD859" s="69"/>
      <c r="BE859" s="69"/>
      <c r="BF859" s="69"/>
      <c r="BG859" s="69"/>
      <c r="BH859" s="69"/>
      <c r="BI859" s="69"/>
      <c r="BJ859" s="69"/>
      <c r="BK859" s="69"/>
      <c r="BL859" s="69"/>
      <c r="BM859" s="69"/>
      <c r="BN859" s="69"/>
      <c r="BO859" s="69"/>
      <c r="BP859" s="69"/>
      <c r="BQ859" s="69"/>
      <c r="BR859" s="69"/>
      <c r="BS859" s="69"/>
      <c r="BT859" s="69"/>
      <c r="BU859" s="69"/>
      <c r="BV859" s="69"/>
      <c r="BW859" s="69"/>
      <c r="BX859" s="69"/>
      <c r="BY859" s="69"/>
      <c r="BZ859" s="69"/>
    </row>
    <row r="860" spans="1:78" ht="15" customHeight="1">
      <c r="A860" s="69"/>
      <c r="B860" s="69"/>
      <c r="C860" s="69"/>
      <c r="D860" s="69"/>
      <c r="E860" s="88"/>
      <c r="F860" s="88"/>
      <c r="G860" s="88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  <c r="AV860" s="69"/>
      <c r="AW860" s="69"/>
      <c r="AX860" s="69"/>
      <c r="AY860" s="69"/>
      <c r="AZ860" s="69"/>
      <c r="BA860" s="69"/>
      <c r="BB860" s="69"/>
      <c r="BC860" s="69"/>
      <c r="BD860" s="69"/>
      <c r="BE860" s="69"/>
      <c r="BF860" s="69"/>
      <c r="BG860" s="69"/>
      <c r="BH860" s="69"/>
      <c r="BI860" s="69"/>
      <c r="BJ860" s="69"/>
      <c r="BK860" s="69"/>
      <c r="BL860" s="69"/>
      <c r="BM860" s="69"/>
      <c r="BN860" s="69"/>
      <c r="BO860" s="69"/>
      <c r="BP860" s="69"/>
      <c r="BQ860" s="69"/>
      <c r="BR860" s="69"/>
      <c r="BS860" s="69"/>
      <c r="BT860" s="69"/>
      <c r="BU860" s="69"/>
      <c r="BV860" s="69"/>
      <c r="BW860" s="69"/>
      <c r="BX860" s="69"/>
      <c r="BY860" s="69"/>
      <c r="BZ860" s="69"/>
    </row>
    <row r="861" spans="1:78" ht="15" customHeight="1">
      <c r="A861" s="69"/>
      <c r="B861" s="69"/>
      <c r="C861" s="69"/>
      <c r="D861" s="69"/>
      <c r="E861" s="88"/>
      <c r="F861" s="88"/>
      <c r="G861" s="88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  <c r="AV861" s="69"/>
      <c r="AW861" s="69"/>
      <c r="AX861" s="69"/>
      <c r="AY861" s="69"/>
      <c r="AZ861" s="69"/>
      <c r="BA861" s="69"/>
      <c r="BB861" s="69"/>
      <c r="BC861" s="69"/>
      <c r="BD861" s="69"/>
      <c r="BE861" s="69"/>
      <c r="BF861" s="69"/>
      <c r="BG861" s="69"/>
      <c r="BH861" s="69"/>
      <c r="BI861" s="69"/>
      <c r="BJ861" s="69"/>
      <c r="BK861" s="69"/>
      <c r="BL861" s="69"/>
      <c r="BM861" s="69"/>
      <c r="BN861" s="69"/>
      <c r="BO861" s="69"/>
      <c r="BP861" s="69"/>
      <c r="BQ861" s="69"/>
      <c r="BR861" s="69"/>
      <c r="BS861" s="69"/>
      <c r="BT861" s="69"/>
      <c r="BU861" s="69"/>
      <c r="BV861" s="69"/>
      <c r="BW861" s="69"/>
      <c r="BX861" s="69"/>
      <c r="BY861" s="69"/>
      <c r="BZ861" s="69"/>
    </row>
    <row r="862" spans="1:78" ht="15" customHeight="1">
      <c r="A862" s="69"/>
      <c r="B862" s="69"/>
      <c r="C862" s="69"/>
      <c r="D862" s="69"/>
      <c r="E862" s="88"/>
      <c r="F862" s="88"/>
      <c r="G862" s="88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  <c r="AV862" s="69"/>
      <c r="AW862" s="69"/>
      <c r="AX862" s="69"/>
      <c r="AY862" s="69"/>
      <c r="AZ862" s="69"/>
      <c r="BA862" s="69"/>
      <c r="BB862" s="69"/>
      <c r="BC862" s="69"/>
      <c r="BD862" s="69"/>
      <c r="BE862" s="69"/>
      <c r="BF862" s="69"/>
      <c r="BG862" s="69"/>
      <c r="BH862" s="69"/>
      <c r="BI862" s="69"/>
      <c r="BJ862" s="69"/>
      <c r="BK862" s="69"/>
      <c r="BL862" s="69"/>
      <c r="BM862" s="69"/>
      <c r="BN862" s="69"/>
      <c r="BO862" s="69"/>
      <c r="BP862" s="69"/>
      <c r="BQ862" s="69"/>
      <c r="BR862" s="69"/>
      <c r="BS862" s="69"/>
      <c r="BT862" s="69"/>
      <c r="BU862" s="69"/>
      <c r="BV862" s="69"/>
      <c r="BW862" s="69"/>
      <c r="BX862" s="69"/>
      <c r="BY862" s="69"/>
      <c r="BZ862" s="69"/>
    </row>
    <row r="863" spans="1:78" ht="15" customHeight="1">
      <c r="A863" s="69"/>
      <c r="B863" s="69"/>
      <c r="C863" s="69"/>
      <c r="D863" s="69"/>
      <c r="E863" s="88"/>
      <c r="F863" s="88"/>
      <c r="G863" s="88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  <c r="AV863" s="69"/>
      <c r="AW863" s="69"/>
      <c r="AX863" s="69"/>
      <c r="AY863" s="69"/>
      <c r="AZ863" s="69"/>
      <c r="BA863" s="69"/>
      <c r="BB863" s="69"/>
      <c r="BC863" s="69"/>
      <c r="BD863" s="69"/>
      <c r="BE863" s="69"/>
      <c r="BF863" s="69"/>
      <c r="BG863" s="69"/>
      <c r="BH863" s="69"/>
      <c r="BI863" s="69"/>
      <c r="BJ863" s="69"/>
      <c r="BK863" s="69"/>
      <c r="BL863" s="69"/>
      <c r="BM863" s="69"/>
      <c r="BN863" s="69"/>
      <c r="BO863" s="69"/>
      <c r="BP863" s="69"/>
      <c r="BQ863" s="69"/>
      <c r="BR863" s="69"/>
      <c r="BS863" s="69"/>
      <c r="BT863" s="69"/>
      <c r="BU863" s="69"/>
      <c r="BV863" s="69"/>
      <c r="BW863" s="69"/>
      <c r="BX863" s="69"/>
      <c r="BY863" s="69"/>
      <c r="BZ863" s="69"/>
    </row>
    <row r="864" spans="1:78" ht="15" customHeight="1">
      <c r="A864" s="69"/>
      <c r="B864" s="69"/>
      <c r="C864" s="69"/>
      <c r="D864" s="69"/>
      <c r="E864" s="88"/>
      <c r="F864" s="88"/>
      <c r="G864" s="88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  <c r="AV864" s="69"/>
      <c r="AW864" s="69"/>
      <c r="AX864" s="69"/>
      <c r="AY864" s="69"/>
      <c r="AZ864" s="69"/>
      <c r="BA864" s="69"/>
      <c r="BB864" s="69"/>
      <c r="BC864" s="69"/>
      <c r="BD864" s="69"/>
      <c r="BE864" s="69"/>
      <c r="BF864" s="69"/>
      <c r="BG864" s="69"/>
      <c r="BH864" s="69"/>
      <c r="BI864" s="69"/>
      <c r="BJ864" s="69"/>
      <c r="BK864" s="69"/>
      <c r="BL864" s="69"/>
      <c r="BM864" s="69"/>
      <c r="BN864" s="69"/>
      <c r="BO864" s="69"/>
      <c r="BP864" s="69"/>
      <c r="BQ864" s="69"/>
      <c r="BR864" s="69"/>
      <c r="BS864" s="69"/>
      <c r="BT864" s="69"/>
      <c r="BU864" s="69"/>
      <c r="BV864" s="69"/>
      <c r="BW864" s="69"/>
      <c r="BX864" s="69"/>
      <c r="BY864" s="69"/>
      <c r="BZ864" s="69"/>
    </row>
    <row r="865" spans="1:78" ht="15" customHeight="1">
      <c r="A865" s="69"/>
      <c r="B865" s="69"/>
      <c r="C865" s="69"/>
      <c r="D865" s="69"/>
      <c r="E865" s="88"/>
      <c r="F865" s="88"/>
      <c r="G865" s="88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  <c r="AV865" s="69"/>
      <c r="AW865" s="69"/>
      <c r="AX865" s="69"/>
      <c r="AY865" s="69"/>
      <c r="AZ865" s="69"/>
      <c r="BA865" s="69"/>
      <c r="BB865" s="69"/>
      <c r="BC865" s="69"/>
      <c r="BD865" s="69"/>
      <c r="BE865" s="69"/>
      <c r="BF865" s="69"/>
      <c r="BG865" s="69"/>
      <c r="BH865" s="69"/>
      <c r="BI865" s="69"/>
      <c r="BJ865" s="69"/>
      <c r="BK865" s="69"/>
      <c r="BL865" s="69"/>
      <c r="BM865" s="69"/>
      <c r="BN865" s="69"/>
      <c r="BO865" s="69"/>
      <c r="BP865" s="69"/>
      <c r="BQ865" s="69"/>
      <c r="BR865" s="69"/>
      <c r="BS865" s="69"/>
      <c r="BT865" s="69"/>
      <c r="BU865" s="69"/>
      <c r="BV865" s="69"/>
      <c r="BW865" s="69"/>
      <c r="BX865" s="69"/>
      <c r="BY865" s="69"/>
      <c r="BZ865" s="69"/>
    </row>
    <row r="866" spans="1:78" ht="15" customHeight="1">
      <c r="A866" s="69"/>
      <c r="B866" s="69"/>
      <c r="C866" s="69"/>
      <c r="D866" s="69"/>
      <c r="E866" s="88"/>
      <c r="F866" s="88"/>
      <c r="G866" s="88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  <c r="AV866" s="69"/>
      <c r="AW866" s="69"/>
      <c r="AX866" s="69"/>
      <c r="AY866" s="69"/>
      <c r="AZ866" s="69"/>
      <c r="BA866" s="69"/>
      <c r="BB866" s="69"/>
      <c r="BC866" s="69"/>
      <c r="BD866" s="69"/>
      <c r="BE866" s="69"/>
      <c r="BF866" s="69"/>
      <c r="BG866" s="69"/>
      <c r="BH866" s="69"/>
      <c r="BI866" s="69"/>
      <c r="BJ866" s="69"/>
      <c r="BK866" s="69"/>
      <c r="BL866" s="69"/>
      <c r="BM866" s="69"/>
      <c r="BN866" s="69"/>
      <c r="BO866" s="69"/>
      <c r="BP866" s="69"/>
      <c r="BQ866" s="69"/>
      <c r="BR866" s="69"/>
      <c r="BS866" s="69"/>
      <c r="BT866" s="69"/>
      <c r="BU866" s="69"/>
      <c r="BV866" s="69"/>
      <c r="BW866" s="69"/>
      <c r="BX866" s="69"/>
      <c r="BY866" s="69"/>
      <c r="BZ866" s="69"/>
    </row>
    <row r="867" spans="1:78" ht="15" customHeight="1">
      <c r="A867" s="69"/>
      <c r="B867" s="69"/>
      <c r="C867" s="69"/>
      <c r="D867" s="69"/>
      <c r="E867" s="88"/>
      <c r="F867" s="88"/>
      <c r="G867" s="88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  <c r="AV867" s="69"/>
      <c r="AW867" s="69"/>
      <c r="AX867" s="69"/>
      <c r="AY867" s="69"/>
      <c r="AZ867" s="69"/>
      <c r="BA867" s="69"/>
      <c r="BB867" s="69"/>
      <c r="BC867" s="69"/>
      <c r="BD867" s="69"/>
      <c r="BE867" s="69"/>
      <c r="BF867" s="69"/>
      <c r="BG867" s="69"/>
      <c r="BH867" s="69"/>
      <c r="BI867" s="69"/>
      <c r="BJ867" s="69"/>
      <c r="BK867" s="69"/>
      <c r="BL867" s="69"/>
      <c r="BM867" s="69"/>
      <c r="BN867" s="69"/>
      <c r="BO867" s="69"/>
      <c r="BP867" s="69"/>
      <c r="BQ867" s="69"/>
      <c r="BR867" s="69"/>
      <c r="BS867" s="69"/>
      <c r="BT867" s="69"/>
      <c r="BU867" s="69"/>
      <c r="BV867" s="69"/>
      <c r="BW867" s="69"/>
      <c r="BX867" s="69"/>
      <c r="BY867" s="69"/>
      <c r="BZ867" s="69"/>
    </row>
    <row r="868" spans="1:78" ht="15" customHeight="1">
      <c r="A868" s="69"/>
      <c r="B868" s="69"/>
      <c r="C868" s="69"/>
      <c r="D868" s="69"/>
      <c r="E868" s="88"/>
      <c r="F868" s="88"/>
      <c r="G868" s="88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  <c r="AV868" s="69"/>
      <c r="AW868" s="69"/>
      <c r="AX868" s="69"/>
      <c r="AY868" s="69"/>
      <c r="AZ868" s="69"/>
      <c r="BA868" s="69"/>
      <c r="BB868" s="69"/>
      <c r="BC868" s="69"/>
      <c r="BD868" s="69"/>
      <c r="BE868" s="69"/>
      <c r="BF868" s="69"/>
      <c r="BG868" s="69"/>
      <c r="BH868" s="69"/>
      <c r="BI868" s="69"/>
      <c r="BJ868" s="69"/>
      <c r="BK868" s="69"/>
      <c r="BL868" s="69"/>
      <c r="BM868" s="69"/>
      <c r="BN868" s="69"/>
      <c r="BO868" s="69"/>
      <c r="BP868" s="69"/>
      <c r="BQ868" s="69"/>
      <c r="BR868" s="69"/>
      <c r="BS868" s="69"/>
      <c r="BT868" s="69"/>
      <c r="BU868" s="69"/>
      <c r="BV868" s="69"/>
      <c r="BW868" s="69"/>
      <c r="BX868" s="69"/>
      <c r="BY868" s="69"/>
      <c r="BZ868" s="69"/>
    </row>
    <row r="869" spans="1:78" ht="15" customHeight="1">
      <c r="A869" s="69"/>
      <c r="B869" s="69"/>
      <c r="C869" s="69"/>
      <c r="D869" s="69"/>
      <c r="E869" s="88"/>
      <c r="F869" s="88"/>
      <c r="G869" s="88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  <c r="AV869" s="69"/>
      <c r="AW869" s="69"/>
      <c r="AX869" s="69"/>
      <c r="AY869" s="69"/>
      <c r="AZ869" s="69"/>
      <c r="BA869" s="69"/>
      <c r="BB869" s="69"/>
      <c r="BC869" s="69"/>
      <c r="BD869" s="69"/>
      <c r="BE869" s="69"/>
      <c r="BF869" s="69"/>
      <c r="BG869" s="69"/>
      <c r="BH869" s="69"/>
      <c r="BI869" s="69"/>
      <c r="BJ869" s="69"/>
      <c r="BK869" s="69"/>
      <c r="BL869" s="69"/>
      <c r="BM869" s="69"/>
      <c r="BN869" s="69"/>
      <c r="BO869" s="69"/>
      <c r="BP869" s="69"/>
      <c r="BQ869" s="69"/>
      <c r="BR869" s="69"/>
      <c r="BS869" s="69"/>
      <c r="BT869" s="69"/>
      <c r="BU869" s="69"/>
      <c r="BV869" s="69"/>
      <c r="BW869" s="69"/>
      <c r="BX869" s="69"/>
      <c r="BY869" s="69"/>
      <c r="BZ869" s="69"/>
    </row>
    <row r="870" spans="1:78" ht="15" customHeight="1">
      <c r="A870" s="69"/>
      <c r="B870" s="69"/>
      <c r="C870" s="69"/>
      <c r="D870" s="69"/>
      <c r="E870" s="88"/>
      <c r="F870" s="88"/>
      <c r="G870" s="88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  <c r="AV870" s="69"/>
      <c r="AW870" s="69"/>
      <c r="AX870" s="69"/>
      <c r="AY870" s="69"/>
      <c r="AZ870" s="69"/>
      <c r="BA870" s="69"/>
      <c r="BB870" s="69"/>
      <c r="BC870" s="69"/>
      <c r="BD870" s="69"/>
      <c r="BE870" s="69"/>
      <c r="BF870" s="69"/>
      <c r="BG870" s="69"/>
      <c r="BH870" s="69"/>
      <c r="BI870" s="69"/>
      <c r="BJ870" s="69"/>
      <c r="BK870" s="69"/>
      <c r="BL870" s="69"/>
      <c r="BM870" s="69"/>
      <c r="BN870" s="69"/>
      <c r="BO870" s="69"/>
      <c r="BP870" s="69"/>
      <c r="BQ870" s="69"/>
      <c r="BR870" s="69"/>
      <c r="BS870" s="69"/>
      <c r="BT870" s="69"/>
      <c r="BU870" s="69"/>
      <c r="BV870" s="69"/>
      <c r="BW870" s="69"/>
      <c r="BX870" s="69"/>
      <c r="BY870" s="69"/>
      <c r="BZ870" s="69"/>
    </row>
    <row r="871" spans="1:78" ht="15" customHeight="1">
      <c r="A871" s="69"/>
      <c r="B871" s="69"/>
      <c r="C871" s="69"/>
      <c r="D871" s="69"/>
      <c r="E871" s="88"/>
      <c r="F871" s="88"/>
      <c r="G871" s="88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  <c r="AV871" s="69"/>
      <c r="AW871" s="69"/>
      <c r="AX871" s="69"/>
      <c r="AY871" s="69"/>
      <c r="AZ871" s="69"/>
      <c r="BA871" s="69"/>
      <c r="BB871" s="69"/>
      <c r="BC871" s="69"/>
      <c r="BD871" s="69"/>
      <c r="BE871" s="69"/>
      <c r="BF871" s="69"/>
      <c r="BG871" s="69"/>
      <c r="BH871" s="69"/>
      <c r="BI871" s="69"/>
      <c r="BJ871" s="69"/>
      <c r="BK871" s="69"/>
      <c r="BL871" s="69"/>
      <c r="BM871" s="69"/>
      <c r="BN871" s="69"/>
      <c r="BO871" s="69"/>
      <c r="BP871" s="69"/>
      <c r="BQ871" s="69"/>
      <c r="BR871" s="69"/>
      <c r="BS871" s="69"/>
      <c r="BT871" s="69"/>
      <c r="BU871" s="69"/>
      <c r="BV871" s="69"/>
      <c r="BW871" s="69"/>
      <c r="BX871" s="69"/>
      <c r="BY871" s="69"/>
      <c r="BZ871" s="69"/>
    </row>
    <row r="872" spans="1:78" ht="15" customHeight="1">
      <c r="A872" s="69"/>
      <c r="B872" s="69"/>
      <c r="C872" s="69"/>
      <c r="D872" s="69"/>
      <c r="E872" s="88"/>
      <c r="F872" s="88"/>
      <c r="G872" s="88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  <c r="AV872" s="69"/>
      <c r="AW872" s="69"/>
      <c r="AX872" s="69"/>
      <c r="AY872" s="69"/>
      <c r="AZ872" s="69"/>
      <c r="BA872" s="69"/>
      <c r="BB872" s="69"/>
      <c r="BC872" s="69"/>
      <c r="BD872" s="69"/>
      <c r="BE872" s="69"/>
      <c r="BF872" s="69"/>
      <c r="BG872" s="69"/>
      <c r="BH872" s="69"/>
      <c r="BI872" s="69"/>
      <c r="BJ872" s="69"/>
      <c r="BK872" s="69"/>
      <c r="BL872" s="69"/>
      <c r="BM872" s="69"/>
      <c r="BN872" s="69"/>
      <c r="BO872" s="69"/>
      <c r="BP872" s="69"/>
      <c r="BQ872" s="69"/>
      <c r="BR872" s="69"/>
      <c r="BS872" s="69"/>
      <c r="BT872" s="69"/>
      <c r="BU872" s="69"/>
      <c r="BV872" s="69"/>
      <c r="BW872" s="69"/>
      <c r="BX872" s="69"/>
      <c r="BY872" s="69"/>
      <c r="BZ872" s="69"/>
    </row>
    <row r="873" spans="1:78" ht="15" customHeight="1">
      <c r="A873" s="69"/>
      <c r="B873" s="69"/>
      <c r="C873" s="69"/>
      <c r="D873" s="69"/>
      <c r="E873" s="88"/>
      <c r="F873" s="88"/>
      <c r="G873" s="88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  <c r="AV873" s="69"/>
      <c r="AW873" s="69"/>
      <c r="AX873" s="69"/>
      <c r="AY873" s="69"/>
      <c r="AZ873" s="69"/>
      <c r="BA873" s="69"/>
      <c r="BB873" s="69"/>
      <c r="BC873" s="69"/>
      <c r="BD873" s="69"/>
      <c r="BE873" s="69"/>
      <c r="BF873" s="69"/>
      <c r="BG873" s="69"/>
      <c r="BH873" s="69"/>
      <c r="BI873" s="69"/>
      <c r="BJ873" s="69"/>
      <c r="BK873" s="69"/>
      <c r="BL873" s="69"/>
      <c r="BM873" s="69"/>
      <c r="BN873" s="69"/>
      <c r="BO873" s="69"/>
      <c r="BP873" s="69"/>
      <c r="BQ873" s="69"/>
      <c r="BR873" s="69"/>
      <c r="BS873" s="69"/>
      <c r="BT873" s="69"/>
      <c r="BU873" s="69"/>
      <c r="BV873" s="69"/>
      <c r="BW873" s="69"/>
      <c r="BX873" s="69"/>
      <c r="BY873" s="69"/>
      <c r="BZ873" s="69"/>
    </row>
    <row r="874" spans="1:78" ht="15" customHeight="1">
      <c r="A874" s="69"/>
      <c r="B874" s="69"/>
      <c r="C874" s="69"/>
      <c r="D874" s="69"/>
      <c r="E874" s="88"/>
      <c r="F874" s="88"/>
      <c r="G874" s="88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  <c r="AV874" s="69"/>
      <c r="AW874" s="69"/>
      <c r="AX874" s="69"/>
      <c r="AY874" s="69"/>
      <c r="AZ874" s="69"/>
      <c r="BA874" s="69"/>
      <c r="BB874" s="69"/>
      <c r="BC874" s="69"/>
      <c r="BD874" s="69"/>
      <c r="BE874" s="69"/>
      <c r="BF874" s="69"/>
      <c r="BG874" s="69"/>
      <c r="BH874" s="69"/>
      <c r="BI874" s="69"/>
      <c r="BJ874" s="69"/>
      <c r="BK874" s="69"/>
      <c r="BL874" s="69"/>
      <c r="BM874" s="69"/>
      <c r="BN874" s="69"/>
      <c r="BO874" s="69"/>
      <c r="BP874" s="69"/>
      <c r="BQ874" s="69"/>
      <c r="BR874" s="69"/>
      <c r="BS874" s="69"/>
      <c r="BT874" s="69"/>
      <c r="BU874" s="69"/>
      <c r="BV874" s="69"/>
      <c r="BW874" s="69"/>
      <c r="BX874" s="69"/>
      <c r="BY874" s="69"/>
      <c r="BZ874" s="69"/>
    </row>
    <row r="875" spans="1:78" ht="15" customHeight="1">
      <c r="A875" s="69"/>
      <c r="B875" s="69"/>
      <c r="C875" s="69"/>
      <c r="D875" s="69"/>
      <c r="E875" s="88"/>
      <c r="F875" s="88"/>
      <c r="G875" s="88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  <c r="AV875" s="69"/>
      <c r="AW875" s="69"/>
      <c r="AX875" s="69"/>
      <c r="AY875" s="69"/>
      <c r="AZ875" s="69"/>
      <c r="BA875" s="69"/>
      <c r="BB875" s="69"/>
      <c r="BC875" s="69"/>
      <c r="BD875" s="69"/>
      <c r="BE875" s="69"/>
      <c r="BF875" s="69"/>
      <c r="BG875" s="69"/>
      <c r="BH875" s="69"/>
      <c r="BI875" s="69"/>
      <c r="BJ875" s="69"/>
      <c r="BK875" s="69"/>
      <c r="BL875" s="69"/>
      <c r="BM875" s="69"/>
      <c r="BN875" s="69"/>
      <c r="BO875" s="69"/>
      <c r="BP875" s="69"/>
      <c r="BQ875" s="69"/>
      <c r="BR875" s="69"/>
      <c r="BS875" s="69"/>
      <c r="BT875" s="69"/>
      <c r="BU875" s="69"/>
      <c r="BV875" s="69"/>
      <c r="BW875" s="69"/>
      <c r="BX875" s="69"/>
      <c r="BY875" s="69"/>
      <c r="BZ875" s="69"/>
    </row>
    <row r="876" spans="1:78" ht="15" customHeight="1">
      <c r="A876" s="69"/>
      <c r="B876" s="69"/>
      <c r="C876" s="69"/>
      <c r="D876" s="69"/>
      <c r="E876" s="88"/>
      <c r="F876" s="88"/>
      <c r="G876" s="88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  <c r="AV876" s="69"/>
      <c r="AW876" s="69"/>
      <c r="AX876" s="69"/>
      <c r="AY876" s="69"/>
      <c r="AZ876" s="69"/>
      <c r="BA876" s="69"/>
      <c r="BB876" s="69"/>
      <c r="BC876" s="69"/>
      <c r="BD876" s="69"/>
      <c r="BE876" s="69"/>
      <c r="BF876" s="69"/>
      <c r="BG876" s="69"/>
      <c r="BH876" s="69"/>
      <c r="BI876" s="69"/>
      <c r="BJ876" s="69"/>
      <c r="BK876" s="69"/>
      <c r="BL876" s="69"/>
      <c r="BM876" s="69"/>
      <c r="BN876" s="69"/>
      <c r="BO876" s="69"/>
      <c r="BP876" s="69"/>
      <c r="BQ876" s="69"/>
      <c r="BR876" s="69"/>
      <c r="BS876" s="69"/>
      <c r="BT876" s="69"/>
      <c r="BU876" s="69"/>
      <c r="BV876" s="69"/>
      <c r="BW876" s="69"/>
      <c r="BX876" s="69"/>
      <c r="BY876" s="69"/>
      <c r="BZ876" s="69"/>
    </row>
    <row r="877" spans="1:78" ht="15" customHeight="1">
      <c r="A877" s="69"/>
      <c r="B877" s="69"/>
      <c r="C877" s="69"/>
      <c r="D877" s="69"/>
      <c r="E877" s="88"/>
      <c r="F877" s="88"/>
      <c r="G877" s="88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  <c r="AV877" s="69"/>
      <c r="AW877" s="69"/>
      <c r="AX877" s="69"/>
      <c r="AY877" s="69"/>
      <c r="AZ877" s="69"/>
      <c r="BA877" s="69"/>
      <c r="BB877" s="69"/>
      <c r="BC877" s="69"/>
      <c r="BD877" s="69"/>
      <c r="BE877" s="69"/>
      <c r="BF877" s="69"/>
      <c r="BG877" s="69"/>
      <c r="BH877" s="69"/>
      <c r="BI877" s="69"/>
      <c r="BJ877" s="69"/>
      <c r="BK877" s="69"/>
      <c r="BL877" s="69"/>
      <c r="BM877" s="69"/>
      <c r="BN877" s="69"/>
      <c r="BO877" s="69"/>
      <c r="BP877" s="69"/>
      <c r="BQ877" s="69"/>
      <c r="BR877" s="69"/>
      <c r="BS877" s="69"/>
      <c r="BT877" s="69"/>
      <c r="BU877" s="69"/>
      <c r="BV877" s="69"/>
      <c r="BW877" s="69"/>
      <c r="BX877" s="69"/>
      <c r="BY877" s="69"/>
      <c r="BZ877" s="69"/>
    </row>
    <row r="878" spans="1:78" ht="15" customHeight="1">
      <c r="A878" s="69"/>
      <c r="B878" s="69"/>
      <c r="C878" s="69"/>
      <c r="D878" s="69"/>
      <c r="E878" s="88"/>
      <c r="F878" s="88"/>
      <c r="G878" s="88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  <c r="AV878" s="69"/>
      <c r="AW878" s="69"/>
      <c r="AX878" s="69"/>
      <c r="AY878" s="69"/>
      <c r="AZ878" s="69"/>
      <c r="BA878" s="69"/>
      <c r="BB878" s="69"/>
      <c r="BC878" s="69"/>
      <c r="BD878" s="69"/>
      <c r="BE878" s="69"/>
      <c r="BF878" s="69"/>
      <c r="BG878" s="69"/>
      <c r="BH878" s="69"/>
      <c r="BI878" s="69"/>
      <c r="BJ878" s="69"/>
      <c r="BK878" s="69"/>
      <c r="BL878" s="69"/>
      <c r="BM878" s="69"/>
      <c r="BN878" s="69"/>
      <c r="BO878" s="69"/>
      <c r="BP878" s="69"/>
      <c r="BQ878" s="69"/>
      <c r="BR878" s="69"/>
      <c r="BS878" s="69"/>
      <c r="BT878" s="69"/>
      <c r="BU878" s="69"/>
      <c r="BV878" s="69"/>
      <c r="BW878" s="69"/>
      <c r="BX878" s="69"/>
      <c r="BY878" s="69"/>
      <c r="BZ878" s="69"/>
    </row>
    <row r="879" spans="1:78" ht="15" customHeight="1">
      <c r="A879" s="69"/>
      <c r="B879" s="69"/>
      <c r="C879" s="69"/>
      <c r="D879" s="69"/>
      <c r="E879" s="88"/>
      <c r="F879" s="88"/>
      <c r="G879" s="88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  <c r="AV879" s="69"/>
      <c r="AW879" s="69"/>
      <c r="AX879" s="69"/>
      <c r="AY879" s="69"/>
      <c r="AZ879" s="69"/>
      <c r="BA879" s="69"/>
      <c r="BB879" s="69"/>
      <c r="BC879" s="69"/>
      <c r="BD879" s="69"/>
      <c r="BE879" s="69"/>
      <c r="BF879" s="69"/>
      <c r="BG879" s="69"/>
      <c r="BH879" s="69"/>
      <c r="BI879" s="69"/>
      <c r="BJ879" s="69"/>
      <c r="BK879" s="69"/>
      <c r="BL879" s="69"/>
      <c r="BM879" s="69"/>
      <c r="BN879" s="69"/>
      <c r="BO879" s="69"/>
      <c r="BP879" s="69"/>
      <c r="BQ879" s="69"/>
      <c r="BR879" s="69"/>
      <c r="BS879" s="69"/>
      <c r="BT879" s="69"/>
      <c r="BU879" s="69"/>
      <c r="BV879" s="69"/>
      <c r="BW879" s="69"/>
      <c r="BX879" s="69"/>
      <c r="BY879" s="69"/>
      <c r="BZ879" s="69"/>
    </row>
    <row r="880" spans="1:78" ht="15" customHeight="1">
      <c r="A880" s="69"/>
      <c r="B880" s="69"/>
      <c r="C880" s="69"/>
      <c r="D880" s="69"/>
      <c r="E880" s="88"/>
      <c r="F880" s="88"/>
      <c r="G880" s="88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  <c r="AV880" s="69"/>
      <c r="AW880" s="69"/>
      <c r="AX880" s="69"/>
      <c r="AY880" s="69"/>
      <c r="AZ880" s="69"/>
      <c r="BA880" s="69"/>
      <c r="BB880" s="69"/>
      <c r="BC880" s="69"/>
      <c r="BD880" s="69"/>
      <c r="BE880" s="69"/>
      <c r="BF880" s="69"/>
      <c r="BG880" s="69"/>
      <c r="BH880" s="69"/>
      <c r="BI880" s="69"/>
      <c r="BJ880" s="69"/>
      <c r="BK880" s="69"/>
      <c r="BL880" s="69"/>
      <c r="BM880" s="69"/>
      <c r="BN880" s="69"/>
      <c r="BO880" s="69"/>
      <c r="BP880" s="69"/>
      <c r="BQ880" s="69"/>
      <c r="BR880" s="69"/>
      <c r="BS880" s="69"/>
      <c r="BT880" s="69"/>
      <c r="BU880" s="69"/>
      <c r="BV880" s="69"/>
      <c r="BW880" s="69"/>
      <c r="BX880" s="69"/>
      <c r="BY880" s="69"/>
      <c r="BZ880" s="69"/>
    </row>
    <row r="881" spans="1:78" ht="15" customHeight="1">
      <c r="A881" s="69"/>
      <c r="B881" s="69"/>
      <c r="C881" s="69"/>
      <c r="D881" s="69"/>
      <c r="E881" s="88"/>
      <c r="F881" s="88"/>
      <c r="G881" s="88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  <c r="AV881" s="69"/>
      <c r="AW881" s="69"/>
      <c r="AX881" s="69"/>
      <c r="AY881" s="69"/>
      <c r="AZ881" s="69"/>
      <c r="BA881" s="69"/>
      <c r="BB881" s="69"/>
      <c r="BC881" s="69"/>
      <c r="BD881" s="69"/>
      <c r="BE881" s="69"/>
      <c r="BF881" s="69"/>
      <c r="BG881" s="69"/>
      <c r="BH881" s="69"/>
      <c r="BI881" s="69"/>
      <c r="BJ881" s="69"/>
      <c r="BK881" s="69"/>
      <c r="BL881" s="69"/>
      <c r="BM881" s="69"/>
      <c r="BN881" s="69"/>
      <c r="BO881" s="69"/>
      <c r="BP881" s="69"/>
      <c r="BQ881" s="69"/>
      <c r="BR881" s="69"/>
      <c r="BS881" s="69"/>
      <c r="BT881" s="69"/>
      <c r="BU881" s="69"/>
      <c r="BV881" s="69"/>
      <c r="BW881" s="69"/>
      <c r="BX881" s="69"/>
      <c r="BY881" s="69"/>
      <c r="BZ881" s="69"/>
    </row>
    <row r="882" spans="1:78" ht="15" customHeight="1">
      <c r="A882" s="69"/>
      <c r="B882" s="69"/>
      <c r="C882" s="69"/>
      <c r="D882" s="69"/>
      <c r="E882" s="88"/>
      <c r="F882" s="88"/>
      <c r="G882" s="88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  <c r="AV882" s="69"/>
      <c r="AW882" s="69"/>
      <c r="AX882" s="69"/>
      <c r="AY882" s="69"/>
      <c r="AZ882" s="69"/>
      <c r="BA882" s="69"/>
      <c r="BB882" s="69"/>
      <c r="BC882" s="69"/>
      <c r="BD882" s="69"/>
      <c r="BE882" s="69"/>
      <c r="BF882" s="69"/>
      <c r="BG882" s="69"/>
      <c r="BH882" s="69"/>
      <c r="BI882" s="69"/>
      <c r="BJ882" s="69"/>
      <c r="BK882" s="69"/>
      <c r="BL882" s="69"/>
      <c r="BM882" s="69"/>
      <c r="BN882" s="69"/>
      <c r="BO882" s="69"/>
      <c r="BP882" s="69"/>
      <c r="BQ882" s="69"/>
      <c r="BR882" s="69"/>
      <c r="BS882" s="69"/>
      <c r="BT882" s="69"/>
      <c r="BU882" s="69"/>
      <c r="BV882" s="69"/>
      <c r="BW882" s="69"/>
      <c r="BX882" s="69"/>
      <c r="BY882" s="69"/>
      <c r="BZ882" s="69"/>
    </row>
    <row r="883" spans="1:78" ht="15" customHeight="1">
      <c r="A883" s="69"/>
      <c r="B883" s="69"/>
      <c r="C883" s="69"/>
      <c r="D883" s="69"/>
      <c r="E883" s="88"/>
      <c r="F883" s="88"/>
      <c r="G883" s="88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  <c r="AV883" s="69"/>
      <c r="AW883" s="69"/>
      <c r="AX883" s="69"/>
      <c r="AY883" s="69"/>
      <c r="AZ883" s="69"/>
      <c r="BA883" s="69"/>
      <c r="BB883" s="69"/>
      <c r="BC883" s="69"/>
      <c r="BD883" s="69"/>
      <c r="BE883" s="69"/>
      <c r="BF883" s="69"/>
      <c r="BG883" s="69"/>
      <c r="BH883" s="69"/>
      <c r="BI883" s="69"/>
      <c r="BJ883" s="69"/>
      <c r="BK883" s="69"/>
      <c r="BL883" s="69"/>
      <c r="BM883" s="69"/>
      <c r="BN883" s="69"/>
      <c r="BO883" s="69"/>
      <c r="BP883" s="69"/>
      <c r="BQ883" s="69"/>
      <c r="BR883" s="69"/>
      <c r="BS883" s="69"/>
      <c r="BT883" s="69"/>
      <c r="BU883" s="69"/>
      <c r="BV883" s="69"/>
      <c r="BW883" s="69"/>
      <c r="BX883" s="69"/>
      <c r="BY883" s="69"/>
      <c r="BZ883" s="69"/>
    </row>
    <row r="884" spans="1:78" ht="15" customHeight="1">
      <c r="A884" s="69"/>
      <c r="B884" s="69"/>
      <c r="C884" s="69"/>
      <c r="D884" s="69"/>
      <c r="E884" s="88"/>
      <c r="F884" s="88"/>
      <c r="G884" s="88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  <c r="AV884" s="69"/>
      <c r="AW884" s="69"/>
      <c r="AX884" s="69"/>
      <c r="AY884" s="69"/>
      <c r="AZ884" s="69"/>
      <c r="BA884" s="69"/>
      <c r="BB884" s="69"/>
      <c r="BC884" s="69"/>
      <c r="BD884" s="69"/>
      <c r="BE884" s="69"/>
      <c r="BF884" s="69"/>
      <c r="BG884" s="69"/>
      <c r="BH884" s="69"/>
      <c r="BI884" s="69"/>
      <c r="BJ884" s="69"/>
      <c r="BK884" s="69"/>
      <c r="BL884" s="69"/>
      <c r="BM884" s="69"/>
      <c r="BN884" s="69"/>
      <c r="BO884" s="69"/>
      <c r="BP884" s="69"/>
      <c r="BQ884" s="69"/>
      <c r="BR884" s="69"/>
      <c r="BS884" s="69"/>
      <c r="BT884" s="69"/>
      <c r="BU884" s="69"/>
      <c r="BV884" s="69"/>
      <c r="BW884" s="69"/>
      <c r="BX884" s="69"/>
      <c r="BY884" s="69"/>
      <c r="BZ884" s="69"/>
    </row>
    <row r="885" spans="1:78" ht="15" customHeight="1">
      <c r="A885" s="69"/>
      <c r="B885" s="69"/>
      <c r="C885" s="69"/>
      <c r="D885" s="69"/>
      <c r="E885" s="88"/>
      <c r="F885" s="88"/>
      <c r="G885" s="88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  <c r="AV885" s="69"/>
      <c r="AW885" s="69"/>
      <c r="AX885" s="69"/>
      <c r="AY885" s="69"/>
      <c r="AZ885" s="69"/>
      <c r="BA885" s="69"/>
      <c r="BB885" s="69"/>
      <c r="BC885" s="69"/>
      <c r="BD885" s="69"/>
      <c r="BE885" s="69"/>
      <c r="BF885" s="69"/>
      <c r="BG885" s="69"/>
      <c r="BH885" s="69"/>
      <c r="BI885" s="69"/>
      <c r="BJ885" s="69"/>
      <c r="BK885" s="69"/>
      <c r="BL885" s="69"/>
      <c r="BM885" s="69"/>
      <c r="BN885" s="69"/>
      <c r="BO885" s="69"/>
      <c r="BP885" s="69"/>
      <c r="BQ885" s="69"/>
      <c r="BR885" s="69"/>
      <c r="BS885" s="69"/>
      <c r="BT885" s="69"/>
      <c r="BU885" s="69"/>
      <c r="BV885" s="69"/>
      <c r="BW885" s="69"/>
      <c r="BX885" s="69"/>
      <c r="BY885" s="69"/>
      <c r="BZ885" s="69"/>
    </row>
    <row r="886" spans="1:78" ht="15" customHeight="1">
      <c r="A886" s="69"/>
      <c r="B886" s="69"/>
      <c r="C886" s="69"/>
      <c r="D886" s="69"/>
      <c r="E886" s="88"/>
      <c r="F886" s="88"/>
      <c r="G886" s="88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  <c r="AV886" s="69"/>
      <c r="AW886" s="69"/>
      <c r="AX886" s="69"/>
      <c r="AY886" s="69"/>
      <c r="AZ886" s="69"/>
      <c r="BA886" s="69"/>
      <c r="BB886" s="69"/>
      <c r="BC886" s="69"/>
      <c r="BD886" s="69"/>
      <c r="BE886" s="69"/>
      <c r="BF886" s="69"/>
      <c r="BG886" s="69"/>
      <c r="BH886" s="69"/>
      <c r="BI886" s="69"/>
      <c r="BJ886" s="69"/>
      <c r="BK886" s="69"/>
      <c r="BL886" s="69"/>
      <c r="BM886" s="69"/>
      <c r="BN886" s="69"/>
      <c r="BO886" s="69"/>
      <c r="BP886" s="69"/>
      <c r="BQ886" s="69"/>
      <c r="BR886" s="69"/>
      <c r="BS886" s="69"/>
      <c r="BT886" s="69"/>
      <c r="BU886" s="69"/>
      <c r="BV886" s="69"/>
      <c r="BW886" s="69"/>
      <c r="BX886" s="69"/>
      <c r="BY886" s="69"/>
      <c r="BZ886" s="69"/>
    </row>
    <row r="887" spans="1:78" ht="15" customHeight="1">
      <c r="A887" s="69"/>
      <c r="B887" s="69"/>
      <c r="C887" s="69"/>
      <c r="D887" s="69"/>
      <c r="E887" s="88"/>
      <c r="F887" s="88"/>
      <c r="G887" s="88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  <c r="AV887" s="69"/>
      <c r="AW887" s="69"/>
      <c r="AX887" s="69"/>
      <c r="AY887" s="69"/>
      <c r="AZ887" s="69"/>
      <c r="BA887" s="69"/>
      <c r="BB887" s="69"/>
      <c r="BC887" s="69"/>
      <c r="BD887" s="69"/>
      <c r="BE887" s="69"/>
      <c r="BF887" s="69"/>
      <c r="BG887" s="69"/>
      <c r="BH887" s="69"/>
      <c r="BI887" s="69"/>
      <c r="BJ887" s="69"/>
      <c r="BK887" s="69"/>
      <c r="BL887" s="69"/>
      <c r="BM887" s="69"/>
      <c r="BN887" s="69"/>
      <c r="BO887" s="69"/>
      <c r="BP887" s="69"/>
      <c r="BQ887" s="69"/>
      <c r="BR887" s="69"/>
      <c r="BS887" s="69"/>
      <c r="BT887" s="69"/>
      <c r="BU887" s="69"/>
      <c r="BV887" s="69"/>
      <c r="BW887" s="69"/>
      <c r="BX887" s="69"/>
      <c r="BY887" s="69"/>
      <c r="BZ887" s="69"/>
    </row>
    <row r="888" spans="1:78" ht="15" customHeight="1">
      <c r="A888" s="69"/>
      <c r="B888" s="69"/>
      <c r="C888" s="69"/>
      <c r="D888" s="69"/>
      <c r="E888" s="88"/>
      <c r="F888" s="88"/>
      <c r="G888" s="88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  <c r="AV888" s="69"/>
      <c r="AW888" s="69"/>
      <c r="AX888" s="69"/>
      <c r="AY888" s="69"/>
      <c r="AZ888" s="69"/>
      <c r="BA888" s="69"/>
      <c r="BB888" s="69"/>
      <c r="BC888" s="69"/>
      <c r="BD888" s="69"/>
      <c r="BE888" s="69"/>
      <c r="BF888" s="69"/>
      <c r="BG888" s="69"/>
      <c r="BH888" s="69"/>
      <c r="BI888" s="69"/>
      <c r="BJ888" s="69"/>
      <c r="BK888" s="69"/>
      <c r="BL888" s="69"/>
      <c r="BM888" s="69"/>
      <c r="BN888" s="69"/>
      <c r="BO888" s="69"/>
      <c r="BP888" s="69"/>
      <c r="BQ888" s="69"/>
      <c r="BR888" s="69"/>
      <c r="BS888" s="69"/>
      <c r="BT888" s="69"/>
      <c r="BU888" s="69"/>
      <c r="BV888" s="69"/>
      <c r="BW888" s="69"/>
      <c r="BX888" s="69"/>
      <c r="BY888" s="69"/>
      <c r="BZ888" s="69"/>
    </row>
    <row r="889" spans="1:78" ht="15" customHeight="1">
      <c r="A889" s="69"/>
      <c r="B889" s="69"/>
      <c r="C889" s="69"/>
      <c r="D889" s="69"/>
      <c r="E889" s="88"/>
      <c r="F889" s="88"/>
      <c r="G889" s="88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  <c r="AV889" s="69"/>
      <c r="AW889" s="69"/>
      <c r="AX889" s="69"/>
      <c r="AY889" s="69"/>
      <c r="AZ889" s="69"/>
      <c r="BA889" s="69"/>
      <c r="BB889" s="69"/>
      <c r="BC889" s="69"/>
      <c r="BD889" s="69"/>
      <c r="BE889" s="69"/>
      <c r="BF889" s="69"/>
      <c r="BG889" s="69"/>
      <c r="BH889" s="69"/>
      <c r="BI889" s="69"/>
      <c r="BJ889" s="69"/>
      <c r="BK889" s="69"/>
      <c r="BL889" s="69"/>
      <c r="BM889" s="69"/>
      <c r="BN889" s="69"/>
      <c r="BO889" s="69"/>
      <c r="BP889" s="69"/>
      <c r="BQ889" s="69"/>
      <c r="BR889" s="69"/>
      <c r="BS889" s="69"/>
      <c r="BT889" s="69"/>
      <c r="BU889" s="69"/>
      <c r="BV889" s="69"/>
      <c r="BW889" s="69"/>
      <c r="BX889" s="69"/>
      <c r="BY889" s="69"/>
      <c r="BZ889" s="69"/>
    </row>
    <row r="890" spans="1:78" ht="15" customHeight="1">
      <c r="A890" s="69"/>
      <c r="B890" s="69"/>
      <c r="C890" s="69"/>
      <c r="D890" s="69"/>
      <c r="E890" s="88"/>
      <c r="F890" s="88"/>
      <c r="G890" s="88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  <c r="AV890" s="69"/>
      <c r="AW890" s="69"/>
      <c r="AX890" s="69"/>
      <c r="AY890" s="69"/>
      <c r="AZ890" s="69"/>
      <c r="BA890" s="69"/>
      <c r="BB890" s="69"/>
      <c r="BC890" s="69"/>
      <c r="BD890" s="69"/>
      <c r="BE890" s="69"/>
      <c r="BF890" s="69"/>
      <c r="BG890" s="69"/>
      <c r="BH890" s="69"/>
      <c r="BI890" s="69"/>
      <c r="BJ890" s="69"/>
      <c r="BK890" s="69"/>
      <c r="BL890" s="69"/>
      <c r="BM890" s="69"/>
      <c r="BN890" s="69"/>
      <c r="BO890" s="69"/>
      <c r="BP890" s="69"/>
      <c r="BQ890" s="69"/>
      <c r="BR890" s="69"/>
      <c r="BS890" s="69"/>
      <c r="BT890" s="69"/>
      <c r="BU890" s="69"/>
      <c r="BV890" s="69"/>
      <c r="BW890" s="69"/>
      <c r="BX890" s="69"/>
      <c r="BY890" s="69"/>
      <c r="BZ890" s="69"/>
    </row>
    <row r="891" spans="1:78" ht="15" customHeight="1">
      <c r="A891" s="69"/>
      <c r="B891" s="69"/>
      <c r="C891" s="69"/>
      <c r="D891" s="69"/>
      <c r="E891" s="88"/>
      <c r="F891" s="88"/>
      <c r="G891" s="88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  <c r="AV891" s="69"/>
      <c r="AW891" s="69"/>
      <c r="AX891" s="69"/>
      <c r="AY891" s="69"/>
      <c r="AZ891" s="69"/>
      <c r="BA891" s="69"/>
      <c r="BB891" s="69"/>
      <c r="BC891" s="69"/>
      <c r="BD891" s="69"/>
      <c r="BE891" s="69"/>
      <c r="BF891" s="69"/>
      <c r="BG891" s="69"/>
      <c r="BH891" s="69"/>
      <c r="BI891" s="69"/>
      <c r="BJ891" s="69"/>
      <c r="BK891" s="69"/>
      <c r="BL891" s="69"/>
      <c r="BM891" s="69"/>
      <c r="BN891" s="69"/>
      <c r="BO891" s="69"/>
      <c r="BP891" s="69"/>
      <c r="BQ891" s="69"/>
      <c r="BR891" s="69"/>
      <c r="BS891" s="69"/>
      <c r="BT891" s="69"/>
      <c r="BU891" s="69"/>
      <c r="BV891" s="69"/>
      <c r="BW891" s="69"/>
      <c r="BX891" s="69"/>
      <c r="BY891" s="69"/>
      <c r="BZ891" s="69"/>
    </row>
    <row r="892" spans="1:78" ht="15" customHeight="1">
      <c r="A892" s="69"/>
      <c r="B892" s="69"/>
      <c r="C892" s="69"/>
      <c r="D892" s="69"/>
      <c r="E892" s="88"/>
      <c r="F892" s="88"/>
      <c r="G892" s="88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  <c r="AV892" s="69"/>
      <c r="AW892" s="69"/>
      <c r="AX892" s="69"/>
      <c r="AY892" s="69"/>
      <c r="AZ892" s="69"/>
      <c r="BA892" s="69"/>
      <c r="BB892" s="69"/>
      <c r="BC892" s="69"/>
      <c r="BD892" s="69"/>
      <c r="BE892" s="69"/>
      <c r="BF892" s="69"/>
      <c r="BG892" s="69"/>
      <c r="BH892" s="69"/>
      <c r="BI892" s="69"/>
      <c r="BJ892" s="69"/>
      <c r="BK892" s="69"/>
      <c r="BL892" s="69"/>
      <c r="BM892" s="69"/>
      <c r="BN892" s="69"/>
      <c r="BO892" s="69"/>
      <c r="BP892" s="69"/>
      <c r="BQ892" s="69"/>
      <c r="BR892" s="69"/>
      <c r="BS892" s="69"/>
      <c r="BT892" s="69"/>
      <c r="BU892" s="69"/>
      <c r="BV892" s="69"/>
      <c r="BW892" s="69"/>
      <c r="BX892" s="69"/>
      <c r="BY892" s="69"/>
      <c r="BZ892" s="69"/>
    </row>
    <row r="893" spans="1:78" ht="15" customHeight="1">
      <c r="A893" s="69"/>
      <c r="B893" s="69"/>
      <c r="C893" s="69"/>
      <c r="D893" s="69"/>
      <c r="E893" s="88"/>
      <c r="F893" s="88"/>
      <c r="G893" s="88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  <c r="AV893" s="69"/>
      <c r="AW893" s="69"/>
      <c r="AX893" s="69"/>
      <c r="AY893" s="69"/>
      <c r="AZ893" s="69"/>
      <c r="BA893" s="69"/>
      <c r="BB893" s="69"/>
      <c r="BC893" s="69"/>
      <c r="BD893" s="69"/>
      <c r="BE893" s="69"/>
      <c r="BF893" s="69"/>
      <c r="BG893" s="69"/>
      <c r="BH893" s="69"/>
      <c r="BI893" s="69"/>
      <c r="BJ893" s="69"/>
      <c r="BK893" s="69"/>
      <c r="BL893" s="69"/>
      <c r="BM893" s="69"/>
      <c r="BN893" s="69"/>
      <c r="BO893" s="69"/>
      <c r="BP893" s="69"/>
      <c r="BQ893" s="69"/>
      <c r="BR893" s="69"/>
      <c r="BS893" s="69"/>
      <c r="BT893" s="69"/>
      <c r="BU893" s="69"/>
      <c r="BV893" s="69"/>
      <c r="BW893" s="69"/>
      <c r="BX893" s="69"/>
      <c r="BY893" s="69"/>
      <c r="BZ893" s="69"/>
    </row>
    <row r="894" spans="1:78" ht="15" customHeight="1">
      <c r="A894" s="69"/>
      <c r="B894" s="69"/>
      <c r="C894" s="69"/>
      <c r="D894" s="69"/>
      <c r="E894" s="88"/>
      <c r="F894" s="88"/>
      <c r="G894" s="88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  <c r="AV894" s="69"/>
      <c r="AW894" s="69"/>
      <c r="AX894" s="69"/>
      <c r="AY894" s="69"/>
      <c r="AZ894" s="69"/>
      <c r="BA894" s="69"/>
      <c r="BB894" s="69"/>
      <c r="BC894" s="69"/>
      <c r="BD894" s="69"/>
      <c r="BE894" s="69"/>
      <c r="BF894" s="69"/>
      <c r="BG894" s="69"/>
      <c r="BH894" s="69"/>
      <c r="BI894" s="69"/>
      <c r="BJ894" s="69"/>
      <c r="BK894" s="69"/>
      <c r="BL894" s="69"/>
      <c r="BM894" s="69"/>
      <c r="BN894" s="69"/>
      <c r="BO894" s="69"/>
      <c r="BP894" s="69"/>
      <c r="BQ894" s="69"/>
      <c r="BR894" s="69"/>
      <c r="BS894" s="69"/>
      <c r="BT894" s="69"/>
      <c r="BU894" s="69"/>
      <c r="BV894" s="69"/>
      <c r="BW894" s="69"/>
      <c r="BX894" s="69"/>
      <c r="BY894" s="69"/>
      <c r="BZ894" s="69"/>
    </row>
    <row r="895" spans="1:78" ht="15" customHeight="1">
      <c r="A895" s="69"/>
      <c r="B895" s="69"/>
      <c r="C895" s="69"/>
      <c r="D895" s="69"/>
      <c r="E895" s="88"/>
      <c r="F895" s="88"/>
      <c r="G895" s="88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  <c r="AV895" s="69"/>
      <c r="AW895" s="69"/>
      <c r="AX895" s="69"/>
      <c r="AY895" s="69"/>
      <c r="AZ895" s="69"/>
      <c r="BA895" s="69"/>
      <c r="BB895" s="69"/>
      <c r="BC895" s="69"/>
      <c r="BD895" s="69"/>
      <c r="BE895" s="69"/>
      <c r="BF895" s="69"/>
      <c r="BG895" s="69"/>
      <c r="BH895" s="69"/>
      <c r="BI895" s="69"/>
      <c r="BJ895" s="69"/>
      <c r="BK895" s="69"/>
      <c r="BL895" s="69"/>
      <c r="BM895" s="69"/>
      <c r="BN895" s="69"/>
      <c r="BO895" s="69"/>
      <c r="BP895" s="69"/>
      <c r="BQ895" s="69"/>
      <c r="BR895" s="69"/>
      <c r="BS895" s="69"/>
      <c r="BT895" s="69"/>
      <c r="BU895" s="69"/>
      <c r="BV895" s="69"/>
      <c r="BW895" s="69"/>
      <c r="BX895" s="69"/>
      <c r="BY895" s="69"/>
      <c r="BZ895" s="69"/>
    </row>
    <row r="896" spans="1:78" ht="15" customHeight="1">
      <c r="A896" s="69"/>
      <c r="B896" s="69"/>
      <c r="C896" s="69"/>
      <c r="D896" s="69"/>
      <c r="E896" s="88"/>
      <c r="F896" s="88"/>
      <c r="G896" s="88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  <c r="AV896" s="69"/>
      <c r="AW896" s="69"/>
      <c r="AX896" s="69"/>
      <c r="AY896" s="69"/>
      <c r="AZ896" s="69"/>
      <c r="BA896" s="69"/>
      <c r="BB896" s="69"/>
      <c r="BC896" s="69"/>
      <c r="BD896" s="69"/>
      <c r="BE896" s="69"/>
      <c r="BF896" s="69"/>
      <c r="BG896" s="69"/>
      <c r="BH896" s="69"/>
      <c r="BI896" s="69"/>
      <c r="BJ896" s="69"/>
      <c r="BK896" s="69"/>
      <c r="BL896" s="69"/>
      <c r="BM896" s="69"/>
      <c r="BN896" s="69"/>
      <c r="BO896" s="69"/>
      <c r="BP896" s="69"/>
      <c r="BQ896" s="69"/>
      <c r="BR896" s="69"/>
      <c r="BS896" s="69"/>
      <c r="BT896" s="69"/>
      <c r="BU896" s="69"/>
      <c r="BV896" s="69"/>
      <c r="BW896" s="69"/>
      <c r="BX896" s="69"/>
      <c r="BY896" s="69"/>
      <c r="BZ896" s="69"/>
    </row>
    <row r="897" spans="1:78" ht="15" customHeight="1">
      <c r="A897" s="69"/>
      <c r="B897" s="69"/>
      <c r="C897" s="69"/>
      <c r="D897" s="69"/>
      <c r="E897" s="88"/>
      <c r="F897" s="88"/>
      <c r="G897" s="88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  <c r="AV897" s="69"/>
      <c r="AW897" s="69"/>
      <c r="AX897" s="69"/>
      <c r="AY897" s="69"/>
      <c r="AZ897" s="69"/>
      <c r="BA897" s="69"/>
      <c r="BB897" s="69"/>
      <c r="BC897" s="69"/>
      <c r="BD897" s="69"/>
      <c r="BE897" s="69"/>
      <c r="BF897" s="69"/>
      <c r="BG897" s="69"/>
      <c r="BH897" s="69"/>
      <c r="BI897" s="69"/>
      <c r="BJ897" s="69"/>
      <c r="BK897" s="69"/>
      <c r="BL897" s="69"/>
      <c r="BM897" s="69"/>
      <c r="BN897" s="69"/>
      <c r="BO897" s="69"/>
      <c r="BP897" s="69"/>
      <c r="BQ897" s="69"/>
      <c r="BR897" s="69"/>
      <c r="BS897" s="69"/>
      <c r="BT897" s="69"/>
      <c r="BU897" s="69"/>
      <c r="BV897" s="69"/>
      <c r="BW897" s="69"/>
      <c r="BX897" s="69"/>
      <c r="BY897" s="69"/>
      <c r="BZ897" s="69"/>
    </row>
    <row r="898" spans="1:78" ht="15" customHeight="1">
      <c r="A898" s="69"/>
      <c r="B898" s="69"/>
      <c r="C898" s="69"/>
      <c r="D898" s="69"/>
      <c r="E898" s="88"/>
      <c r="F898" s="88"/>
      <c r="G898" s="88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  <c r="AV898" s="69"/>
      <c r="AW898" s="69"/>
      <c r="AX898" s="69"/>
      <c r="AY898" s="69"/>
      <c r="AZ898" s="69"/>
      <c r="BA898" s="69"/>
      <c r="BB898" s="69"/>
      <c r="BC898" s="69"/>
      <c r="BD898" s="69"/>
      <c r="BE898" s="69"/>
      <c r="BF898" s="69"/>
      <c r="BG898" s="69"/>
      <c r="BH898" s="69"/>
      <c r="BI898" s="69"/>
      <c r="BJ898" s="69"/>
      <c r="BK898" s="69"/>
      <c r="BL898" s="69"/>
      <c r="BM898" s="69"/>
      <c r="BN898" s="69"/>
      <c r="BO898" s="69"/>
      <c r="BP898" s="69"/>
      <c r="BQ898" s="69"/>
      <c r="BR898" s="69"/>
      <c r="BS898" s="69"/>
      <c r="BT898" s="69"/>
      <c r="BU898" s="69"/>
      <c r="BV898" s="69"/>
      <c r="BW898" s="69"/>
      <c r="BX898" s="69"/>
      <c r="BY898" s="69"/>
      <c r="BZ898" s="69"/>
    </row>
    <row r="899" spans="1:78" ht="15" customHeight="1">
      <c r="A899" s="69"/>
      <c r="B899" s="69"/>
      <c r="C899" s="69"/>
      <c r="D899" s="69"/>
      <c r="E899" s="88"/>
      <c r="F899" s="88"/>
      <c r="G899" s="88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  <c r="AV899" s="69"/>
      <c r="AW899" s="69"/>
      <c r="AX899" s="69"/>
      <c r="AY899" s="69"/>
      <c r="AZ899" s="69"/>
      <c r="BA899" s="69"/>
      <c r="BB899" s="69"/>
      <c r="BC899" s="69"/>
      <c r="BD899" s="69"/>
      <c r="BE899" s="69"/>
      <c r="BF899" s="69"/>
      <c r="BG899" s="69"/>
      <c r="BH899" s="69"/>
      <c r="BI899" s="69"/>
      <c r="BJ899" s="69"/>
      <c r="BK899" s="69"/>
      <c r="BL899" s="69"/>
      <c r="BM899" s="69"/>
      <c r="BN899" s="69"/>
      <c r="BO899" s="69"/>
      <c r="BP899" s="69"/>
      <c r="BQ899" s="69"/>
      <c r="BR899" s="69"/>
      <c r="BS899" s="69"/>
      <c r="BT899" s="69"/>
      <c r="BU899" s="69"/>
      <c r="BV899" s="69"/>
      <c r="BW899" s="69"/>
      <c r="BX899" s="69"/>
      <c r="BY899" s="69"/>
      <c r="BZ899" s="69"/>
    </row>
    <row r="900" spans="1:78" ht="15" customHeight="1">
      <c r="A900" s="69"/>
      <c r="B900" s="69"/>
      <c r="C900" s="69"/>
      <c r="D900" s="69"/>
      <c r="E900" s="88"/>
      <c r="F900" s="88"/>
      <c r="G900" s="88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  <c r="AV900" s="69"/>
      <c r="AW900" s="69"/>
      <c r="AX900" s="69"/>
      <c r="AY900" s="69"/>
      <c r="AZ900" s="69"/>
      <c r="BA900" s="69"/>
      <c r="BB900" s="69"/>
      <c r="BC900" s="69"/>
      <c r="BD900" s="69"/>
      <c r="BE900" s="69"/>
      <c r="BF900" s="69"/>
      <c r="BG900" s="69"/>
      <c r="BH900" s="69"/>
      <c r="BI900" s="69"/>
      <c r="BJ900" s="69"/>
      <c r="BK900" s="69"/>
      <c r="BL900" s="69"/>
      <c r="BM900" s="69"/>
      <c r="BN900" s="69"/>
      <c r="BO900" s="69"/>
      <c r="BP900" s="69"/>
      <c r="BQ900" s="69"/>
      <c r="BR900" s="69"/>
      <c r="BS900" s="69"/>
      <c r="BT900" s="69"/>
      <c r="BU900" s="69"/>
      <c r="BV900" s="69"/>
      <c r="BW900" s="69"/>
      <c r="BX900" s="69"/>
      <c r="BY900" s="69"/>
      <c r="BZ900" s="69"/>
    </row>
    <row r="901" spans="1:78" ht="15" customHeight="1">
      <c r="A901" s="69"/>
      <c r="B901" s="69"/>
      <c r="C901" s="69"/>
      <c r="D901" s="69"/>
      <c r="E901" s="88"/>
      <c r="F901" s="88"/>
      <c r="G901" s="88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  <c r="AV901" s="69"/>
      <c r="AW901" s="69"/>
      <c r="AX901" s="69"/>
      <c r="AY901" s="69"/>
      <c r="AZ901" s="69"/>
      <c r="BA901" s="69"/>
      <c r="BB901" s="69"/>
      <c r="BC901" s="69"/>
      <c r="BD901" s="69"/>
      <c r="BE901" s="69"/>
      <c r="BF901" s="69"/>
      <c r="BG901" s="69"/>
      <c r="BH901" s="69"/>
      <c r="BI901" s="69"/>
      <c r="BJ901" s="69"/>
      <c r="BK901" s="69"/>
      <c r="BL901" s="69"/>
      <c r="BM901" s="69"/>
      <c r="BN901" s="69"/>
      <c r="BO901" s="69"/>
      <c r="BP901" s="69"/>
      <c r="BQ901" s="69"/>
      <c r="BR901" s="69"/>
      <c r="BS901" s="69"/>
      <c r="BT901" s="69"/>
      <c r="BU901" s="69"/>
      <c r="BV901" s="69"/>
      <c r="BW901" s="69"/>
      <c r="BX901" s="69"/>
      <c r="BY901" s="69"/>
      <c r="BZ901" s="69"/>
    </row>
    <row r="902" spans="1:78" ht="15" customHeight="1">
      <c r="A902" s="69"/>
      <c r="B902" s="69"/>
      <c r="C902" s="69"/>
      <c r="D902" s="69"/>
      <c r="E902" s="88"/>
      <c r="F902" s="88"/>
      <c r="G902" s="88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  <c r="AV902" s="69"/>
      <c r="AW902" s="69"/>
      <c r="AX902" s="69"/>
      <c r="AY902" s="69"/>
      <c r="AZ902" s="69"/>
      <c r="BA902" s="69"/>
      <c r="BB902" s="69"/>
      <c r="BC902" s="69"/>
      <c r="BD902" s="69"/>
      <c r="BE902" s="69"/>
      <c r="BF902" s="69"/>
      <c r="BG902" s="69"/>
      <c r="BH902" s="69"/>
      <c r="BI902" s="69"/>
      <c r="BJ902" s="69"/>
      <c r="BK902" s="69"/>
      <c r="BL902" s="69"/>
      <c r="BM902" s="69"/>
      <c r="BN902" s="69"/>
      <c r="BO902" s="69"/>
      <c r="BP902" s="69"/>
      <c r="BQ902" s="69"/>
      <c r="BR902" s="69"/>
      <c r="BS902" s="69"/>
      <c r="BT902" s="69"/>
      <c r="BU902" s="69"/>
      <c r="BV902" s="69"/>
      <c r="BW902" s="69"/>
      <c r="BX902" s="69"/>
      <c r="BY902" s="69"/>
      <c r="BZ902" s="69"/>
    </row>
    <row r="903" spans="1:78" ht="15" customHeight="1">
      <c r="A903" s="69"/>
      <c r="B903" s="69"/>
      <c r="C903" s="69"/>
      <c r="D903" s="69"/>
      <c r="E903" s="88"/>
      <c r="F903" s="88"/>
      <c r="G903" s="88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  <c r="AV903" s="69"/>
      <c r="AW903" s="69"/>
      <c r="AX903" s="69"/>
      <c r="AY903" s="69"/>
      <c r="AZ903" s="69"/>
      <c r="BA903" s="69"/>
      <c r="BB903" s="69"/>
      <c r="BC903" s="69"/>
      <c r="BD903" s="69"/>
      <c r="BE903" s="69"/>
      <c r="BF903" s="69"/>
      <c r="BG903" s="69"/>
      <c r="BH903" s="69"/>
      <c r="BI903" s="69"/>
      <c r="BJ903" s="69"/>
      <c r="BK903" s="69"/>
      <c r="BL903" s="69"/>
      <c r="BM903" s="69"/>
      <c r="BN903" s="69"/>
      <c r="BO903" s="69"/>
      <c r="BP903" s="69"/>
      <c r="BQ903" s="69"/>
      <c r="BR903" s="69"/>
      <c r="BS903" s="69"/>
      <c r="BT903" s="69"/>
      <c r="BU903" s="69"/>
      <c r="BV903" s="69"/>
      <c r="BW903" s="69"/>
      <c r="BX903" s="69"/>
      <c r="BY903" s="69"/>
      <c r="BZ903" s="69"/>
    </row>
    <row r="904" spans="1:78" ht="15" customHeight="1">
      <c r="A904" s="69"/>
      <c r="B904" s="69"/>
      <c r="C904" s="69"/>
      <c r="D904" s="69"/>
      <c r="E904" s="88"/>
      <c r="F904" s="88"/>
      <c r="G904" s="88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  <c r="AV904" s="69"/>
      <c r="AW904" s="69"/>
      <c r="AX904" s="69"/>
      <c r="AY904" s="69"/>
      <c r="AZ904" s="69"/>
      <c r="BA904" s="69"/>
      <c r="BB904" s="69"/>
      <c r="BC904" s="69"/>
      <c r="BD904" s="69"/>
      <c r="BE904" s="69"/>
      <c r="BF904" s="69"/>
      <c r="BG904" s="69"/>
      <c r="BH904" s="69"/>
      <c r="BI904" s="69"/>
      <c r="BJ904" s="69"/>
      <c r="BK904" s="69"/>
      <c r="BL904" s="69"/>
      <c r="BM904" s="69"/>
      <c r="BN904" s="69"/>
      <c r="BO904" s="69"/>
      <c r="BP904" s="69"/>
      <c r="BQ904" s="69"/>
      <c r="BR904" s="69"/>
      <c r="BS904" s="69"/>
      <c r="BT904" s="69"/>
      <c r="BU904" s="69"/>
      <c r="BV904" s="69"/>
      <c r="BW904" s="69"/>
      <c r="BX904" s="69"/>
      <c r="BY904" s="69"/>
      <c r="BZ904" s="69"/>
    </row>
    <row r="905" spans="1:78" ht="15" customHeight="1">
      <c r="A905" s="69"/>
      <c r="B905" s="69"/>
      <c r="C905" s="69"/>
      <c r="D905" s="69"/>
      <c r="E905" s="88"/>
      <c r="F905" s="88"/>
      <c r="G905" s="88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  <c r="AV905" s="69"/>
      <c r="AW905" s="69"/>
      <c r="AX905" s="69"/>
      <c r="AY905" s="69"/>
      <c r="AZ905" s="69"/>
      <c r="BA905" s="69"/>
      <c r="BB905" s="69"/>
      <c r="BC905" s="69"/>
      <c r="BD905" s="69"/>
      <c r="BE905" s="69"/>
      <c r="BF905" s="69"/>
      <c r="BG905" s="69"/>
      <c r="BH905" s="69"/>
      <c r="BI905" s="69"/>
      <c r="BJ905" s="69"/>
      <c r="BK905" s="69"/>
      <c r="BL905" s="69"/>
      <c r="BM905" s="69"/>
      <c r="BN905" s="69"/>
      <c r="BO905" s="69"/>
      <c r="BP905" s="69"/>
      <c r="BQ905" s="69"/>
      <c r="BR905" s="69"/>
      <c r="BS905" s="69"/>
      <c r="BT905" s="69"/>
      <c r="BU905" s="69"/>
      <c r="BV905" s="69"/>
      <c r="BW905" s="69"/>
      <c r="BX905" s="69"/>
      <c r="BY905" s="69"/>
      <c r="BZ905" s="69"/>
    </row>
    <row r="906" spans="1:78" ht="15" customHeight="1">
      <c r="A906" s="69"/>
      <c r="B906" s="69"/>
      <c r="C906" s="69"/>
      <c r="D906" s="69"/>
      <c r="E906" s="88"/>
      <c r="F906" s="88"/>
      <c r="G906" s="88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  <c r="AV906" s="69"/>
      <c r="AW906" s="69"/>
      <c r="AX906" s="69"/>
      <c r="AY906" s="69"/>
      <c r="AZ906" s="69"/>
      <c r="BA906" s="69"/>
      <c r="BB906" s="69"/>
      <c r="BC906" s="69"/>
      <c r="BD906" s="69"/>
      <c r="BE906" s="69"/>
      <c r="BF906" s="69"/>
      <c r="BG906" s="69"/>
      <c r="BH906" s="69"/>
      <c r="BI906" s="69"/>
      <c r="BJ906" s="69"/>
      <c r="BK906" s="69"/>
      <c r="BL906" s="69"/>
      <c r="BM906" s="69"/>
      <c r="BN906" s="69"/>
      <c r="BO906" s="69"/>
      <c r="BP906" s="69"/>
      <c r="BQ906" s="69"/>
      <c r="BR906" s="69"/>
      <c r="BS906" s="69"/>
      <c r="BT906" s="69"/>
      <c r="BU906" s="69"/>
      <c r="BV906" s="69"/>
      <c r="BW906" s="69"/>
      <c r="BX906" s="69"/>
      <c r="BY906" s="69"/>
      <c r="BZ906" s="69"/>
    </row>
    <row r="907" spans="1:78" ht="15" customHeight="1">
      <c r="A907" s="69"/>
      <c r="B907" s="69"/>
      <c r="C907" s="69"/>
      <c r="D907" s="69"/>
      <c r="E907" s="88"/>
      <c r="F907" s="88"/>
      <c r="G907" s="88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  <c r="AV907" s="69"/>
      <c r="AW907" s="69"/>
      <c r="AX907" s="69"/>
      <c r="AY907" s="69"/>
      <c r="AZ907" s="69"/>
      <c r="BA907" s="69"/>
      <c r="BB907" s="69"/>
      <c r="BC907" s="69"/>
      <c r="BD907" s="69"/>
      <c r="BE907" s="69"/>
      <c r="BF907" s="69"/>
      <c r="BG907" s="69"/>
      <c r="BH907" s="69"/>
      <c r="BI907" s="69"/>
      <c r="BJ907" s="69"/>
      <c r="BK907" s="69"/>
      <c r="BL907" s="69"/>
      <c r="BM907" s="69"/>
      <c r="BN907" s="69"/>
      <c r="BO907" s="69"/>
      <c r="BP907" s="69"/>
      <c r="BQ907" s="69"/>
      <c r="BR907" s="69"/>
      <c r="BS907" s="69"/>
      <c r="BT907" s="69"/>
      <c r="BU907" s="69"/>
      <c r="BV907" s="69"/>
      <c r="BW907" s="69"/>
      <c r="BX907" s="69"/>
      <c r="BY907" s="69"/>
      <c r="BZ907" s="69"/>
    </row>
    <row r="908" spans="1:78" ht="15" customHeight="1">
      <c r="A908" s="69"/>
      <c r="B908" s="69"/>
      <c r="C908" s="69"/>
      <c r="D908" s="69"/>
      <c r="E908" s="88"/>
      <c r="F908" s="88"/>
      <c r="G908" s="88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  <c r="AV908" s="69"/>
      <c r="AW908" s="69"/>
      <c r="AX908" s="69"/>
      <c r="AY908" s="69"/>
      <c r="AZ908" s="69"/>
      <c r="BA908" s="69"/>
      <c r="BB908" s="69"/>
      <c r="BC908" s="69"/>
      <c r="BD908" s="69"/>
      <c r="BE908" s="69"/>
      <c r="BF908" s="69"/>
      <c r="BG908" s="69"/>
      <c r="BH908" s="69"/>
      <c r="BI908" s="69"/>
      <c r="BJ908" s="69"/>
      <c r="BK908" s="69"/>
      <c r="BL908" s="69"/>
      <c r="BM908" s="69"/>
      <c r="BN908" s="69"/>
      <c r="BO908" s="69"/>
      <c r="BP908" s="69"/>
      <c r="BQ908" s="69"/>
      <c r="BR908" s="69"/>
      <c r="BS908" s="69"/>
      <c r="BT908" s="69"/>
      <c r="BU908" s="69"/>
      <c r="BV908" s="69"/>
      <c r="BW908" s="69"/>
      <c r="BX908" s="69"/>
      <c r="BY908" s="69"/>
      <c r="BZ908" s="69"/>
    </row>
    <row r="909" spans="1:78" ht="15" customHeight="1">
      <c r="A909" s="69"/>
      <c r="B909" s="69"/>
      <c r="C909" s="69"/>
      <c r="D909" s="69"/>
      <c r="E909" s="88"/>
      <c r="F909" s="88"/>
      <c r="G909" s="88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  <c r="AV909" s="69"/>
      <c r="AW909" s="69"/>
      <c r="AX909" s="69"/>
      <c r="AY909" s="69"/>
      <c r="AZ909" s="69"/>
      <c r="BA909" s="69"/>
      <c r="BB909" s="69"/>
      <c r="BC909" s="69"/>
      <c r="BD909" s="69"/>
      <c r="BE909" s="69"/>
      <c r="BF909" s="69"/>
      <c r="BG909" s="69"/>
      <c r="BH909" s="69"/>
      <c r="BI909" s="69"/>
      <c r="BJ909" s="69"/>
      <c r="BK909" s="69"/>
      <c r="BL909" s="69"/>
      <c r="BM909" s="69"/>
      <c r="BN909" s="69"/>
      <c r="BO909" s="69"/>
      <c r="BP909" s="69"/>
      <c r="BQ909" s="69"/>
      <c r="BR909" s="69"/>
      <c r="BS909" s="69"/>
      <c r="BT909" s="69"/>
      <c r="BU909" s="69"/>
      <c r="BV909" s="69"/>
      <c r="BW909" s="69"/>
      <c r="BX909" s="69"/>
      <c r="BY909" s="69"/>
      <c r="BZ909" s="69"/>
    </row>
    <row r="910" spans="1:78" ht="15" customHeight="1">
      <c r="A910" s="69"/>
      <c r="B910" s="69"/>
      <c r="C910" s="69"/>
      <c r="D910" s="69"/>
      <c r="E910" s="88"/>
      <c r="F910" s="88"/>
      <c r="G910" s="88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  <c r="AV910" s="69"/>
      <c r="AW910" s="69"/>
      <c r="AX910" s="69"/>
      <c r="AY910" s="69"/>
      <c r="AZ910" s="69"/>
      <c r="BA910" s="69"/>
      <c r="BB910" s="69"/>
      <c r="BC910" s="69"/>
      <c r="BD910" s="69"/>
      <c r="BE910" s="69"/>
      <c r="BF910" s="69"/>
      <c r="BG910" s="69"/>
      <c r="BH910" s="69"/>
      <c r="BI910" s="69"/>
      <c r="BJ910" s="69"/>
      <c r="BK910" s="69"/>
      <c r="BL910" s="69"/>
      <c r="BM910" s="69"/>
      <c r="BN910" s="69"/>
      <c r="BO910" s="69"/>
      <c r="BP910" s="69"/>
      <c r="BQ910" s="69"/>
      <c r="BR910" s="69"/>
      <c r="BS910" s="69"/>
      <c r="BT910" s="69"/>
      <c r="BU910" s="69"/>
      <c r="BV910" s="69"/>
      <c r="BW910" s="69"/>
      <c r="BX910" s="69"/>
      <c r="BY910" s="69"/>
      <c r="BZ910" s="69"/>
    </row>
    <row r="911" spans="1:78" ht="15" customHeight="1">
      <c r="A911" s="69"/>
      <c r="B911" s="69"/>
      <c r="C911" s="69"/>
      <c r="D911" s="69"/>
      <c r="E911" s="88"/>
      <c r="F911" s="88"/>
      <c r="G911" s="88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  <c r="AV911" s="69"/>
      <c r="AW911" s="69"/>
      <c r="AX911" s="69"/>
      <c r="AY911" s="69"/>
      <c r="AZ911" s="69"/>
      <c r="BA911" s="69"/>
      <c r="BB911" s="69"/>
      <c r="BC911" s="69"/>
      <c r="BD911" s="69"/>
      <c r="BE911" s="69"/>
      <c r="BF911" s="69"/>
      <c r="BG911" s="69"/>
      <c r="BH911" s="69"/>
      <c r="BI911" s="69"/>
      <c r="BJ911" s="69"/>
      <c r="BK911" s="69"/>
      <c r="BL911" s="69"/>
      <c r="BM911" s="69"/>
      <c r="BN911" s="69"/>
      <c r="BO911" s="69"/>
      <c r="BP911" s="69"/>
      <c r="BQ911" s="69"/>
      <c r="BR911" s="69"/>
      <c r="BS911" s="69"/>
      <c r="BT911" s="69"/>
      <c r="BU911" s="69"/>
      <c r="BV911" s="69"/>
      <c r="BW911" s="69"/>
      <c r="BX911" s="69"/>
      <c r="BY911" s="69"/>
      <c r="BZ911" s="69"/>
    </row>
    <row r="912" spans="1:78" ht="15" customHeight="1">
      <c r="A912" s="69"/>
      <c r="B912" s="69"/>
      <c r="C912" s="69"/>
      <c r="D912" s="69"/>
      <c r="E912" s="88"/>
      <c r="F912" s="88"/>
      <c r="G912" s="88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  <c r="AV912" s="69"/>
      <c r="AW912" s="69"/>
      <c r="AX912" s="69"/>
      <c r="AY912" s="69"/>
      <c r="AZ912" s="69"/>
      <c r="BA912" s="69"/>
      <c r="BB912" s="69"/>
      <c r="BC912" s="69"/>
      <c r="BD912" s="69"/>
      <c r="BE912" s="69"/>
      <c r="BF912" s="69"/>
      <c r="BG912" s="69"/>
      <c r="BH912" s="69"/>
      <c r="BI912" s="69"/>
      <c r="BJ912" s="69"/>
      <c r="BK912" s="69"/>
      <c r="BL912" s="69"/>
      <c r="BM912" s="69"/>
      <c r="BN912" s="69"/>
      <c r="BO912" s="69"/>
      <c r="BP912" s="69"/>
      <c r="BQ912" s="69"/>
      <c r="BR912" s="69"/>
      <c r="BS912" s="69"/>
      <c r="BT912" s="69"/>
      <c r="BU912" s="69"/>
      <c r="BV912" s="69"/>
      <c r="BW912" s="69"/>
      <c r="BX912" s="69"/>
      <c r="BY912" s="69"/>
      <c r="BZ912" s="69"/>
    </row>
    <row r="913" spans="1:78" ht="15" customHeight="1">
      <c r="A913" s="69"/>
      <c r="B913" s="69"/>
      <c r="C913" s="69"/>
      <c r="D913" s="69"/>
      <c r="E913" s="88"/>
      <c r="F913" s="88"/>
      <c r="G913" s="88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  <c r="AV913" s="69"/>
      <c r="AW913" s="69"/>
      <c r="AX913" s="69"/>
      <c r="AY913" s="69"/>
      <c r="AZ913" s="69"/>
      <c r="BA913" s="69"/>
      <c r="BB913" s="69"/>
      <c r="BC913" s="69"/>
      <c r="BD913" s="69"/>
      <c r="BE913" s="69"/>
      <c r="BF913" s="69"/>
      <c r="BG913" s="69"/>
      <c r="BH913" s="69"/>
      <c r="BI913" s="69"/>
      <c r="BJ913" s="69"/>
      <c r="BK913" s="69"/>
      <c r="BL913" s="69"/>
      <c r="BM913" s="69"/>
      <c r="BN913" s="69"/>
      <c r="BO913" s="69"/>
      <c r="BP913" s="69"/>
      <c r="BQ913" s="69"/>
      <c r="BR913" s="69"/>
      <c r="BS913" s="69"/>
      <c r="BT913" s="69"/>
      <c r="BU913" s="69"/>
      <c r="BV913" s="69"/>
      <c r="BW913" s="69"/>
      <c r="BX913" s="69"/>
      <c r="BY913" s="69"/>
      <c r="BZ913" s="69"/>
    </row>
    <row r="914" spans="1:78" ht="15" customHeight="1">
      <c r="A914" s="69"/>
      <c r="B914" s="69"/>
      <c r="C914" s="69"/>
      <c r="D914" s="69"/>
      <c r="E914" s="88"/>
      <c r="F914" s="88"/>
      <c r="G914" s="88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  <c r="AV914" s="69"/>
      <c r="AW914" s="69"/>
      <c r="AX914" s="69"/>
      <c r="AY914" s="69"/>
      <c r="AZ914" s="69"/>
      <c r="BA914" s="69"/>
      <c r="BB914" s="69"/>
      <c r="BC914" s="69"/>
      <c r="BD914" s="69"/>
      <c r="BE914" s="69"/>
      <c r="BF914" s="69"/>
      <c r="BG914" s="69"/>
      <c r="BH914" s="69"/>
      <c r="BI914" s="69"/>
      <c r="BJ914" s="69"/>
      <c r="BK914" s="69"/>
      <c r="BL914" s="69"/>
      <c r="BM914" s="69"/>
      <c r="BN914" s="69"/>
      <c r="BO914" s="69"/>
      <c r="BP914" s="69"/>
      <c r="BQ914" s="69"/>
      <c r="BR914" s="69"/>
      <c r="BS914" s="69"/>
      <c r="BT914" s="69"/>
      <c r="BU914" s="69"/>
      <c r="BV914" s="69"/>
      <c r="BW914" s="69"/>
      <c r="BX914" s="69"/>
      <c r="BY914" s="69"/>
      <c r="BZ914" s="69"/>
    </row>
    <row r="915" spans="1:78" ht="15" customHeight="1">
      <c r="A915" s="69"/>
      <c r="B915" s="69"/>
      <c r="C915" s="69"/>
      <c r="D915" s="69"/>
      <c r="E915" s="88"/>
      <c r="F915" s="88"/>
      <c r="G915" s="88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  <c r="AV915" s="69"/>
      <c r="AW915" s="69"/>
      <c r="AX915" s="69"/>
      <c r="AY915" s="69"/>
      <c r="AZ915" s="69"/>
      <c r="BA915" s="69"/>
      <c r="BB915" s="69"/>
      <c r="BC915" s="69"/>
      <c r="BD915" s="69"/>
      <c r="BE915" s="69"/>
      <c r="BF915" s="69"/>
      <c r="BG915" s="69"/>
      <c r="BH915" s="69"/>
      <c r="BI915" s="69"/>
      <c r="BJ915" s="69"/>
      <c r="BK915" s="69"/>
      <c r="BL915" s="69"/>
      <c r="BM915" s="69"/>
      <c r="BN915" s="69"/>
      <c r="BO915" s="69"/>
      <c r="BP915" s="69"/>
      <c r="BQ915" s="69"/>
      <c r="BR915" s="69"/>
      <c r="BS915" s="69"/>
      <c r="BT915" s="69"/>
      <c r="BU915" s="69"/>
      <c r="BV915" s="69"/>
      <c r="BW915" s="69"/>
      <c r="BX915" s="69"/>
      <c r="BY915" s="69"/>
      <c r="BZ915" s="69"/>
    </row>
    <row r="916" spans="1:78" ht="15" customHeight="1">
      <c r="A916" s="69"/>
      <c r="B916" s="69"/>
      <c r="C916" s="69"/>
      <c r="D916" s="69"/>
      <c r="E916" s="88"/>
      <c r="F916" s="88"/>
      <c r="G916" s="88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  <c r="AV916" s="69"/>
      <c r="AW916" s="69"/>
      <c r="AX916" s="69"/>
      <c r="AY916" s="69"/>
      <c r="AZ916" s="69"/>
      <c r="BA916" s="69"/>
      <c r="BB916" s="69"/>
      <c r="BC916" s="69"/>
      <c r="BD916" s="69"/>
      <c r="BE916" s="69"/>
      <c r="BF916" s="69"/>
      <c r="BG916" s="69"/>
      <c r="BH916" s="69"/>
      <c r="BI916" s="69"/>
      <c r="BJ916" s="69"/>
      <c r="BK916" s="69"/>
      <c r="BL916" s="69"/>
      <c r="BM916" s="69"/>
      <c r="BN916" s="69"/>
      <c r="BO916" s="69"/>
      <c r="BP916" s="69"/>
      <c r="BQ916" s="69"/>
      <c r="BR916" s="69"/>
      <c r="BS916" s="69"/>
      <c r="BT916" s="69"/>
      <c r="BU916" s="69"/>
      <c r="BV916" s="69"/>
      <c r="BW916" s="69"/>
      <c r="BX916" s="69"/>
      <c r="BY916" s="69"/>
      <c r="BZ916" s="69"/>
    </row>
    <row r="917" spans="1:78" ht="15" customHeight="1">
      <c r="A917" s="69"/>
      <c r="B917" s="69"/>
      <c r="C917" s="69"/>
      <c r="D917" s="69"/>
      <c r="E917" s="88"/>
      <c r="F917" s="88"/>
      <c r="G917" s="88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  <c r="AV917" s="69"/>
      <c r="AW917" s="69"/>
      <c r="AX917" s="69"/>
      <c r="AY917" s="69"/>
      <c r="AZ917" s="69"/>
      <c r="BA917" s="69"/>
      <c r="BB917" s="69"/>
      <c r="BC917" s="69"/>
      <c r="BD917" s="69"/>
      <c r="BE917" s="69"/>
      <c r="BF917" s="69"/>
      <c r="BG917" s="69"/>
      <c r="BH917" s="69"/>
      <c r="BI917" s="69"/>
      <c r="BJ917" s="69"/>
      <c r="BK917" s="69"/>
      <c r="BL917" s="69"/>
      <c r="BM917" s="69"/>
      <c r="BN917" s="69"/>
      <c r="BO917" s="69"/>
      <c r="BP917" s="69"/>
      <c r="BQ917" s="69"/>
      <c r="BR917" s="69"/>
      <c r="BS917" s="69"/>
      <c r="BT917" s="69"/>
      <c r="BU917" s="69"/>
      <c r="BV917" s="69"/>
      <c r="BW917" s="69"/>
      <c r="BX917" s="69"/>
      <c r="BY917" s="69"/>
      <c r="BZ917" s="69"/>
    </row>
    <row r="918" spans="1:78" ht="15" customHeight="1">
      <c r="A918" s="69"/>
      <c r="B918" s="69"/>
      <c r="C918" s="69"/>
      <c r="D918" s="69"/>
      <c r="E918" s="88"/>
      <c r="F918" s="88"/>
      <c r="G918" s="88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  <c r="AV918" s="69"/>
      <c r="AW918" s="69"/>
      <c r="AX918" s="69"/>
      <c r="AY918" s="69"/>
      <c r="AZ918" s="69"/>
      <c r="BA918" s="69"/>
      <c r="BB918" s="69"/>
      <c r="BC918" s="69"/>
      <c r="BD918" s="69"/>
      <c r="BE918" s="69"/>
      <c r="BF918" s="69"/>
      <c r="BG918" s="69"/>
      <c r="BH918" s="69"/>
      <c r="BI918" s="69"/>
      <c r="BJ918" s="69"/>
      <c r="BK918" s="69"/>
      <c r="BL918" s="69"/>
      <c r="BM918" s="69"/>
      <c r="BN918" s="69"/>
      <c r="BO918" s="69"/>
      <c r="BP918" s="69"/>
      <c r="BQ918" s="69"/>
      <c r="BR918" s="69"/>
      <c r="BS918" s="69"/>
      <c r="BT918" s="69"/>
      <c r="BU918" s="69"/>
      <c r="BV918" s="69"/>
      <c r="BW918" s="69"/>
      <c r="BX918" s="69"/>
      <c r="BY918" s="69"/>
      <c r="BZ918" s="69"/>
    </row>
    <row r="919" spans="1:78" ht="15" customHeight="1">
      <c r="A919" s="69"/>
      <c r="B919" s="69"/>
      <c r="C919" s="69"/>
      <c r="D919" s="69"/>
      <c r="E919" s="88"/>
      <c r="F919" s="88"/>
      <c r="G919" s="88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  <c r="AV919" s="69"/>
      <c r="AW919" s="69"/>
      <c r="AX919" s="69"/>
      <c r="AY919" s="69"/>
      <c r="AZ919" s="69"/>
      <c r="BA919" s="69"/>
      <c r="BB919" s="69"/>
      <c r="BC919" s="69"/>
      <c r="BD919" s="69"/>
      <c r="BE919" s="69"/>
      <c r="BF919" s="69"/>
      <c r="BG919" s="69"/>
      <c r="BH919" s="69"/>
      <c r="BI919" s="69"/>
      <c r="BJ919" s="69"/>
      <c r="BK919" s="69"/>
      <c r="BL919" s="69"/>
      <c r="BM919" s="69"/>
      <c r="BN919" s="69"/>
      <c r="BO919" s="69"/>
      <c r="BP919" s="69"/>
      <c r="BQ919" s="69"/>
      <c r="BR919" s="69"/>
      <c r="BS919" s="69"/>
      <c r="BT919" s="69"/>
      <c r="BU919" s="69"/>
      <c r="BV919" s="69"/>
      <c r="BW919" s="69"/>
      <c r="BX919" s="69"/>
      <c r="BY919" s="69"/>
      <c r="BZ919" s="69"/>
    </row>
    <row r="920" spans="1:78" ht="15" customHeight="1">
      <c r="A920" s="69"/>
      <c r="B920" s="69"/>
      <c r="C920" s="69"/>
      <c r="D920" s="69"/>
      <c r="E920" s="88"/>
      <c r="F920" s="88"/>
      <c r="G920" s="88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  <c r="AV920" s="69"/>
      <c r="AW920" s="69"/>
      <c r="AX920" s="69"/>
      <c r="AY920" s="69"/>
      <c r="AZ920" s="69"/>
      <c r="BA920" s="69"/>
      <c r="BB920" s="69"/>
      <c r="BC920" s="69"/>
      <c r="BD920" s="69"/>
      <c r="BE920" s="69"/>
      <c r="BF920" s="69"/>
      <c r="BG920" s="69"/>
      <c r="BH920" s="69"/>
      <c r="BI920" s="69"/>
      <c r="BJ920" s="69"/>
      <c r="BK920" s="69"/>
      <c r="BL920" s="69"/>
      <c r="BM920" s="69"/>
      <c r="BN920" s="69"/>
      <c r="BO920" s="69"/>
      <c r="BP920" s="69"/>
      <c r="BQ920" s="69"/>
      <c r="BR920" s="69"/>
      <c r="BS920" s="69"/>
      <c r="BT920" s="69"/>
      <c r="BU920" s="69"/>
      <c r="BV920" s="69"/>
      <c r="BW920" s="69"/>
      <c r="BX920" s="69"/>
      <c r="BY920" s="69"/>
      <c r="BZ920" s="69"/>
    </row>
    <row r="921" spans="1:78" ht="15" customHeight="1">
      <c r="A921" s="69"/>
      <c r="B921" s="69"/>
      <c r="C921" s="69"/>
      <c r="D921" s="69"/>
      <c r="E921" s="88"/>
      <c r="F921" s="88"/>
      <c r="G921" s="88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  <c r="AV921" s="69"/>
      <c r="AW921" s="69"/>
      <c r="AX921" s="69"/>
      <c r="AY921" s="69"/>
      <c r="AZ921" s="69"/>
      <c r="BA921" s="69"/>
      <c r="BB921" s="69"/>
      <c r="BC921" s="69"/>
      <c r="BD921" s="69"/>
      <c r="BE921" s="69"/>
      <c r="BF921" s="69"/>
      <c r="BG921" s="69"/>
      <c r="BH921" s="69"/>
      <c r="BI921" s="69"/>
      <c r="BJ921" s="69"/>
      <c r="BK921" s="69"/>
      <c r="BL921" s="69"/>
      <c r="BM921" s="69"/>
      <c r="BN921" s="69"/>
      <c r="BO921" s="69"/>
      <c r="BP921" s="69"/>
      <c r="BQ921" s="69"/>
      <c r="BR921" s="69"/>
      <c r="BS921" s="69"/>
      <c r="BT921" s="69"/>
      <c r="BU921" s="69"/>
      <c r="BV921" s="69"/>
      <c r="BW921" s="69"/>
      <c r="BX921" s="69"/>
      <c r="BY921" s="69"/>
      <c r="BZ921" s="69"/>
    </row>
    <row r="922" spans="1:78" ht="15" customHeight="1">
      <c r="A922" s="69"/>
      <c r="B922" s="69"/>
      <c r="C922" s="69"/>
      <c r="D922" s="69"/>
      <c r="E922" s="88"/>
      <c r="F922" s="88"/>
      <c r="G922" s="88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  <c r="AV922" s="69"/>
      <c r="AW922" s="69"/>
      <c r="AX922" s="69"/>
      <c r="AY922" s="69"/>
      <c r="AZ922" s="69"/>
      <c r="BA922" s="69"/>
      <c r="BB922" s="69"/>
      <c r="BC922" s="69"/>
      <c r="BD922" s="69"/>
      <c r="BE922" s="69"/>
      <c r="BF922" s="69"/>
      <c r="BG922" s="69"/>
      <c r="BH922" s="69"/>
      <c r="BI922" s="69"/>
      <c r="BJ922" s="69"/>
      <c r="BK922" s="69"/>
      <c r="BL922" s="69"/>
      <c r="BM922" s="69"/>
      <c r="BN922" s="69"/>
      <c r="BO922" s="69"/>
      <c r="BP922" s="69"/>
      <c r="BQ922" s="69"/>
      <c r="BR922" s="69"/>
      <c r="BS922" s="69"/>
      <c r="BT922" s="69"/>
      <c r="BU922" s="69"/>
      <c r="BV922" s="69"/>
      <c r="BW922" s="69"/>
      <c r="BX922" s="69"/>
      <c r="BY922" s="69"/>
      <c r="BZ922" s="69"/>
    </row>
    <row r="923" spans="1:78" ht="15" customHeight="1">
      <c r="A923" s="69"/>
      <c r="B923" s="69"/>
      <c r="C923" s="69"/>
      <c r="D923" s="69"/>
      <c r="E923" s="88"/>
      <c r="F923" s="88"/>
      <c r="G923" s="88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  <c r="AV923" s="69"/>
      <c r="AW923" s="69"/>
      <c r="AX923" s="69"/>
      <c r="AY923" s="69"/>
      <c r="AZ923" s="69"/>
      <c r="BA923" s="69"/>
      <c r="BB923" s="69"/>
      <c r="BC923" s="69"/>
      <c r="BD923" s="69"/>
      <c r="BE923" s="69"/>
      <c r="BF923" s="69"/>
      <c r="BG923" s="69"/>
      <c r="BH923" s="69"/>
      <c r="BI923" s="69"/>
      <c r="BJ923" s="69"/>
      <c r="BK923" s="69"/>
      <c r="BL923" s="69"/>
      <c r="BM923" s="69"/>
      <c r="BN923" s="69"/>
      <c r="BO923" s="69"/>
      <c r="BP923" s="69"/>
      <c r="BQ923" s="69"/>
      <c r="BR923" s="69"/>
      <c r="BS923" s="69"/>
      <c r="BT923" s="69"/>
      <c r="BU923" s="69"/>
      <c r="BV923" s="69"/>
      <c r="BW923" s="69"/>
      <c r="BX923" s="69"/>
      <c r="BY923" s="69"/>
      <c r="BZ923" s="69"/>
    </row>
    <row r="924" spans="1:78" ht="15" customHeight="1">
      <c r="A924" s="69"/>
      <c r="B924" s="69"/>
      <c r="C924" s="69"/>
      <c r="D924" s="69"/>
      <c r="E924" s="88"/>
      <c r="F924" s="88"/>
      <c r="G924" s="88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  <c r="AV924" s="69"/>
      <c r="AW924" s="69"/>
      <c r="AX924" s="69"/>
      <c r="AY924" s="69"/>
      <c r="AZ924" s="69"/>
      <c r="BA924" s="69"/>
      <c r="BB924" s="69"/>
      <c r="BC924" s="69"/>
      <c r="BD924" s="69"/>
      <c r="BE924" s="69"/>
      <c r="BF924" s="69"/>
      <c r="BG924" s="69"/>
      <c r="BH924" s="69"/>
      <c r="BI924" s="69"/>
      <c r="BJ924" s="69"/>
      <c r="BK924" s="69"/>
      <c r="BL924" s="69"/>
      <c r="BM924" s="69"/>
      <c r="BN924" s="69"/>
      <c r="BO924" s="69"/>
      <c r="BP924" s="69"/>
      <c r="BQ924" s="69"/>
      <c r="BR924" s="69"/>
      <c r="BS924" s="69"/>
      <c r="BT924" s="69"/>
      <c r="BU924" s="69"/>
      <c r="BV924" s="69"/>
      <c r="BW924" s="69"/>
      <c r="BX924" s="69"/>
      <c r="BY924" s="69"/>
      <c r="BZ924" s="69"/>
    </row>
    <row r="925" spans="1:78" ht="15" customHeight="1">
      <c r="A925" s="69"/>
      <c r="B925" s="69"/>
      <c r="C925" s="69"/>
      <c r="D925" s="69"/>
      <c r="E925" s="88"/>
      <c r="F925" s="88"/>
      <c r="G925" s="88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  <c r="AV925" s="69"/>
      <c r="AW925" s="69"/>
      <c r="AX925" s="69"/>
      <c r="AY925" s="69"/>
      <c r="AZ925" s="69"/>
      <c r="BA925" s="69"/>
      <c r="BB925" s="69"/>
      <c r="BC925" s="69"/>
      <c r="BD925" s="69"/>
      <c r="BE925" s="69"/>
      <c r="BF925" s="69"/>
      <c r="BG925" s="69"/>
      <c r="BH925" s="69"/>
      <c r="BI925" s="69"/>
      <c r="BJ925" s="69"/>
      <c r="BK925" s="69"/>
      <c r="BL925" s="69"/>
      <c r="BM925" s="69"/>
      <c r="BN925" s="69"/>
      <c r="BO925" s="69"/>
      <c r="BP925" s="69"/>
      <c r="BQ925" s="69"/>
      <c r="BR925" s="69"/>
      <c r="BS925" s="69"/>
      <c r="BT925" s="69"/>
      <c r="BU925" s="69"/>
      <c r="BV925" s="69"/>
      <c r="BW925" s="69"/>
      <c r="BX925" s="69"/>
      <c r="BY925" s="69"/>
      <c r="BZ925" s="69"/>
    </row>
    <row r="926" spans="1:78" ht="15" customHeight="1">
      <c r="A926" s="69"/>
      <c r="B926" s="69"/>
      <c r="C926" s="69"/>
      <c r="D926" s="69"/>
      <c r="E926" s="88"/>
      <c r="F926" s="88"/>
      <c r="G926" s="88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  <c r="AV926" s="69"/>
      <c r="AW926" s="69"/>
      <c r="AX926" s="69"/>
      <c r="AY926" s="69"/>
      <c r="AZ926" s="69"/>
      <c r="BA926" s="69"/>
      <c r="BB926" s="69"/>
      <c r="BC926" s="69"/>
      <c r="BD926" s="69"/>
      <c r="BE926" s="69"/>
      <c r="BF926" s="69"/>
      <c r="BG926" s="69"/>
      <c r="BH926" s="69"/>
      <c r="BI926" s="69"/>
      <c r="BJ926" s="69"/>
      <c r="BK926" s="69"/>
      <c r="BL926" s="69"/>
      <c r="BM926" s="69"/>
      <c r="BN926" s="69"/>
      <c r="BO926" s="69"/>
      <c r="BP926" s="69"/>
      <c r="BQ926" s="69"/>
      <c r="BR926" s="69"/>
      <c r="BS926" s="69"/>
      <c r="BT926" s="69"/>
      <c r="BU926" s="69"/>
      <c r="BV926" s="69"/>
      <c r="BW926" s="69"/>
      <c r="BX926" s="69"/>
      <c r="BY926" s="69"/>
      <c r="BZ926" s="69"/>
    </row>
    <row r="927" spans="1:78" ht="15" customHeight="1">
      <c r="A927" s="69"/>
      <c r="B927" s="69"/>
      <c r="C927" s="69"/>
      <c r="D927" s="69"/>
      <c r="E927" s="88"/>
      <c r="F927" s="88"/>
      <c r="G927" s="88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  <c r="AV927" s="69"/>
      <c r="AW927" s="69"/>
      <c r="AX927" s="69"/>
      <c r="AY927" s="69"/>
      <c r="AZ927" s="69"/>
      <c r="BA927" s="69"/>
      <c r="BB927" s="69"/>
      <c r="BC927" s="69"/>
      <c r="BD927" s="69"/>
      <c r="BE927" s="69"/>
      <c r="BF927" s="69"/>
      <c r="BG927" s="69"/>
      <c r="BH927" s="69"/>
      <c r="BI927" s="69"/>
      <c r="BJ927" s="69"/>
      <c r="BK927" s="69"/>
      <c r="BL927" s="69"/>
      <c r="BM927" s="69"/>
      <c r="BN927" s="69"/>
      <c r="BO927" s="69"/>
      <c r="BP927" s="69"/>
      <c r="BQ927" s="69"/>
      <c r="BR927" s="69"/>
      <c r="BS927" s="69"/>
      <c r="BT927" s="69"/>
      <c r="BU927" s="69"/>
      <c r="BV927" s="69"/>
      <c r="BW927" s="69"/>
      <c r="BX927" s="69"/>
      <c r="BY927" s="69"/>
      <c r="BZ927" s="69"/>
    </row>
    <row r="928" spans="1:78" ht="15" customHeight="1">
      <c r="A928" s="69"/>
      <c r="B928" s="69"/>
      <c r="C928" s="69"/>
      <c r="D928" s="69"/>
      <c r="E928" s="88"/>
      <c r="F928" s="88"/>
      <c r="G928" s="88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  <c r="AV928" s="69"/>
      <c r="AW928" s="69"/>
      <c r="AX928" s="69"/>
      <c r="AY928" s="69"/>
      <c r="AZ928" s="69"/>
      <c r="BA928" s="69"/>
      <c r="BB928" s="69"/>
      <c r="BC928" s="69"/>
      <c r="BD928" s="69"/>
      <c r="BE928" s="69"/>
      <c r="BF928" s="69"/>
      <c r="BG928" s="69"/>
      <c r="BH928" s="69"/>
      <c r="BI928" s="69"/>
      <c r="BJ928" s="69"/>
      <c r="BK928" s="69"/>
      <c r="BL928" s="69"/>
      <c r="BM928" s="69"/>
      <c r="BN928" s="69"/>
      <c r="BO928" s="69"/>
      <c r="BP928" s="69"/>
      <c r="BQ928" s="69"/>
      <c r="BR928" s="69"/>
      <c r="BS928" s="69"/>
      <c r="BT928" s="69"/>
      <c r="BU928" s="69"/>
      <c r="BV928" s="69"/>
      <c r="BW928" s="69"/>
      <c r="BX928" s="69"/>
      <c r="BY928" s="69"/>
      <c r="BZ928" s="69"/>
    </row>
    <row r="929" spans="1:78" ht="15" customHeight="1">
      <c r="A929" s="69"/>
      <c r="B929" s="69"/>
      <c r="C929" s="69"/>
      <c r="D929" s="69"/>
      <c r="E929" s="88"/>
      <c r="F929" s="88"/>
      <c r="G929" s="88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  <c r="AV929" s="69"/>
      <c r="AW929" s="69"/>
      <c r="AX929" s="69"/>
      <c r="AY929" s="69"/>
      <c r="AZ929" s="69"/>
      <c r="BA929" s="69"/>
      <c r="BB929" s="69"/>
      <c r="BC929" s="69"/>
      <c r="BD929" s="69"/>
      <c r="BE929" s="69"/>
      <c r="BF929" s="69"/>
      <c r="BG929" s="69"/>
      <c r="BH929" s="69"/>
      <c r="BI929" s="69"/>
      <c r="BJ929" s="69"/>
      <c r="BK929" s="69"/>
      <c r="BL929" s="69"/>
      <c r="BM929" s="69"/>
      <c r="BN929" s="69"/>
      <c r="BO929" s="69"/>
      <c r="BP929" s="69"/>
      <c r="BQ929" s="69"/>
      <c r="BR929" s="69"/>
      <c r="BS929" s="69"/>
      <c r="BT929" s="69"/>
      <c r="BU929" s="69"/>
      <c r="BV929" s="69"/>
      <c r="BW929" s="69"/>
      <c r="BX929" s="69"/>
      <c r="BY929" s="69"/>
      <c r="BZ929" s="69"/>
    </row>
    <row r="930" spans="1:78" ht="15" customHeight="1">
      <c r="A930" s="69"/>
      <c r="B930" s="69"/>
      <c r="C930" s="69"/>
      <c r="D930" s="69"/>
      <c r="E930" s="88"/>
      <c r="F930" s="88"/>
      <c r="G930" s="88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  <c r="AV930" s="69"/>
      <c r="AW930" s="69"/>
      <c r="AX930" s="69"/>
      <c r="AY930" s="69"/>
      <c r="AZ930" s="69"/>
      <c r="BA930" s="69"/>
      <c r="BB930" s="69"/>
      <c r="BC930" s="69"/>
      <c r="BD930" s="69"/>
      <c r="BE930" s="69"/>
      <c r="BF930" s="69"/>
      <c r="BG930" s="69"/>
      <c r="BH930" s="69"/>
      <c r="BI930" s="69"/>
      <c r="BJ930" s="69"/>
      <c r="BK930" s="69"/>
      <c r="BL930" s="69"/>
      <c r="BM930" s="69"/>
      <c r="BN930" s="69"/>
      <c r="BO930" s="69"/>
      <c r="BP930" s="69"/>
      <c r="BQ930" s="69"/>
      <c r="BR930" s="69"/>
      <c r="BS930" s="69"/>
      <c r="BT930" s="69"/>
      <c r="BU930" s="69"/>
      <c r="BV930" s="69"/>
      <c r="BW930" s="69"/>
      <c r="BX930" s="69"/>
      <c r="BY930" s="69"/>
      <c r="BZ930" s="69"/>
    </row>
    <row r="931" spans="1:78" ht="15" customHeight="1">
      <c r="A931" s="69"/>
      <c r="B931" s="69"/>
      <c r="C931" s="69"/>
      <c r="D931" s="69"/>
      <c r="E931" s="88"/>
      <c r="F931" s="88"/>
      <c r="G931" s="88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  <c r="AV931" s="69"/>
      <c r="AW931" s="69"/>
      <c r="AX931" s="69"/>
      <c r="AY931" s="69"/>
      <c r="AZ931" s="69"/>
      <c r="BA931" s="69"/>
      <c r="BB931" s="69"/>
      <c r="BC931" s="69"/>
      <c r="BD931" s="69"/>
      <c r="BE931" s="69"/>
      <c r="BF931" s="69"/>
      <c r="BG931" s="69"/>
      <c r="BH931" s="69"/>
      <c r="BI931" s="69"/>
      <c r="BJ931" s="69"/>
      <c r="BK931" s="69"/>
      <c r="BL931" s="69"/>
      <c r="BM931" s="69"/>
      <c r="BN931" s="69"/>
      <c r="BO931" s="69"/>
      <c r="BP931" s="69"/>
      <c r="BQ931" s="69"/>
      <c r="BR931" s="69"/>
      <c r="BS931" s="69"/>
      <c r="BT931" s="69"/>
      <c r="BU931" s="69"/>
      <c r="BV931" s="69"/>
      <c r="BW931" s="69"/>
      <c r="BX931" s="69"/>
      <c r="BY931" s="69"/>
      <c r="BZ931" s="69"/>
    </row>
    <row r="932" spans="1:78" ht="15" customHeight="1">
      <c r="A932" s="69"/>
      <c r="B932" s="69"/>
      <c r="C932" s="69"/>
      <c r="D932" s="69"/>
      <c r="E932" s="88"/>
      <c r="F932" s="88"/>
      <c r="G932" s="88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  <c r="AV932" s="69"/>
      <c r="AW932" s="69"/>
      <c r="AX932" s="69"/>
      <c r="AY932" s="69"/>
      <c r="AZ932" s="69"/>
      <c r="BA932" s="69"/>
      <c r="BB932" s="69"/>
      <c r="BC932" s="69"/>
      <c r="BD932" s="69"/>
      <c r="BE932" s="69"/>
      <c r="BF932" s="69"/>
      <c r="BG932" s="69"/>
      <c r="BH932" s="69"/>
      <c r="BI932" s="69"/>
      <c r="BJ932" s="69"/>
      <c r="BK932" s="69"/>
      <c r="BL932" s="69"/>
      <c r="BM932" s="69"/>
      <c r="BN932" s="69"/>
      <c r="BO932" s="69"/>
      <c r="BP932" s="69"/>
      <c r="BQ932" s="69"/>
      <c r="BR932" s="69"/>
      <c r="BS932" s="69"/>
      <c r="BT932" s="69"/>
      <c r="BU932" s="69"/>
      <c r="BV932" s="69"/>
      <c r="BW932" s="69"/>
      <c r="BX932" s="69"/>
      <c r="BY932" s="69"/>
      <c r="BZ932" s="69"/>
    </row>
    <row r="933" spans="1:78" ht="15" customHeight="1">
      <c r="A933" s="69"/>
      <c r="B933" s="69"/>
      <c r="C933" s="69"/>
      <c r="D933" s="69"/>
      <c r="E933" s="88"/>
      <c r="F933" s="88"/>
      <c r="G933" s="88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  <c r="AV933" s="69"/>
      <c r="AW933" s="69"/>
      <c r="AX933" s="69"/>
      <c r="AY933" s="69"/>
      <c r="AZ933" s="69"/>
      <c r="BA933" s="69"/>
      <c r="BB933" s="69"/>
      <c r="BC933" s="69"/>
      <c r="BD933" s="69"/>
      <c r="BE933" s="69"/>
      <c r="BF933" s="69"/>
      <c r="BG933" s="69"/>
      <c r="BH933" s="69"/>
      <c r="BI933" s="69"/>
      <c r="BJ933" s="69"/>
      <c r="BK933" s="69"/>
      <c r="BL933" s="69"/>
      <c r="BM933" s="69"/>
      <c r="BN933" s="69"/>
      <c r="BO933" s="69"/>
      <c r="BP933" s="69"/>
      <c r="BQ933" s="69"/>
      <c r="BR933" s="69"/>
      <c r="BS933" s="69"/>
      <c r="BT933" s="69"/>
      <c r="BU933" s="69"/>
      <c r="BV933" s="69"/>
      <c r="BW933" s="69"/>
      <c r="BX933" s="69"/>
      <c r="BY933" s="69"/>
      <c r="BZ933" s="69"/>
    </row>
    <row r="934" spans="1:78" ht="15" customHeight="1">
      <c r="A934" s="69"/>
      <c r="B934" s="69"/>
      <c r="C934" s="69"/>
      <c r="D934" s="69"/>
      <c r="E934" s="88"/>
      <c r="F934" s="88"/>
      <c r="G934" s="88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  <c r="AV934" s="69"/>
      <c r="AW934" s="69"/>
      <c r="AX934" s="69"/>
      <c r="AY934" s="69"/>
      <c r="AZ934" s="69"/>
      <c r="BA934" s="69"/>
      <c r="BB934" s="69"/>
      <c r="BC934" s="69"/>
      <c r="BD934" s="69"/>
      <c r="BE934" s="69"/>
      <c r="BF934" s="69"/>
      <c r="BG934" s="69"/>
      <c r="BH934" s="69"/>
      <c r="BI934" s="69"/>
      <c r="BJ934" s="69"/>
      <c r="BK934" s="69"/>
      <c r="BL934" s="69"/>
      <c r="BM934" s="69"/>
      <c r="BN934" s="69"/>
      <c r="BO934" s="69"/>
      <c r="BP934" s="69"/>
      <c r="BQ934" s="69"/>
      <c r="BR934" s="69"/>
      <c r="BS934" s="69"/>
      <c r="BT934" s="69"/>
      <c r="BU934" s="69"/>
      <c r="BV934" s="69"/>
      <c r="BW934" s="69"/>
      <c r="BX934" s="69"/>
      <c r="BY934" s="69"/>
      <c r="BZ934" s="69"/>
    </row>
    <row r="935" spans="1:78" ht="15" customHeight="1">
      <c r="A935" s="69"/>
      <c r="B935" s="69"/>
      <c r="C935" s="69"/>
      <c r="D935" s="69"/>
      <c r="E935" s="88"/>
      <c r="F935" s="88"/>
      <c r="G935" s="88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  <c r="AV935" s="69"/>
      <c r="AW935" s="69"/>
      <c r="AX935" s="69"/>
      <c r="AY935" s="69"/>
      <c r="AZ935" s="69"/>
      <c r="BA935" s="69"/>
      <c r="BB935" s="69"/>
      <c r="BC935" s="69"/>
      <c r="BD935" s="69"/>
      <c r="BE935" s="69"/>
      <c r="BF935" s="69"/>
      <c r="BG935" s="69"/>
      <c r="BH935" s="69"/>
      <c r="BI935" s="69"/>
      <c r="BJ935" s="69"/>
      <c r="BK935" s="69"/>
      <c r="BL935" s="69"/>
      <c r="BM935" s="69"/>
      <c r="BN935" s="69"/>
      <c r="BO935" s="69"/>
      <c r="BP935" s="69"/>
      <c r="BQ935" s="69"/>
      <c r="BR935" s="69"/>
      <c r="BS935" s="69"/>
      <c r="BT935" s="69"/>
      <c r="BU935" s="69"/>
      <c r="BV935" s="69"/>
      <c r="BW935" s="69"/>
      <c r="BX935" s="69"/>
      <c r="BY935" s="69"/>
      <c r="BZ935" s="69"/>
    </row>
    <row r="936" spans="1:78" ht="15" customHeight="1">
      <c r="A936" s="69"/>
      <c r="B936" s="69"/>
      <c r="C936" s="69"/>
      <c r="D936" s="69"/>
      <c r="E936" s="88"/>
      <c r="F936" s="88"/>
      <c r="G936" s="88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  <c r="AV936" s="69"/>
      <c r="AW936" s="69"/>
      <c r="AX936" s="69"/>
      <c r="AY936" s="69"/>
      <c r="AZ936" s="69"/>
      <c r="BA936" s="69"/>
      <c r="BB936" s="69"/>
      <c r="BC936" s="69"/>
      <c r="BD936" s="69"/>
      <c r="BE936" s="69"/>
      <c r="BF936" s="69"/>
      <c r="BG936" s="69"/>
      <c r="BH936" s="69"/>
      <c r="BI936" s="69"/>
      <c r="BJ936" s="69"/>
      <c r="BK936" s="69"/>
      <c r="BL936" s="69"/>
      <c r="BM936" s="69"/>
      <c r="BN936" s="69"/>
      <c r="BO936" s="69"/>
      <c r="BP936" s="69"/>
      <c r="BQ936" s="69"/>
      <c r="BR936" s="69"/>
      <c r="BS936" s="69"/>
      <c r="BT936" s="69"/>
      <c r="BU936" s="69"/>
      <c r="BV936" s="69"/>
      <c r="BW936" s="69"/>
      <c r="BX936" s="69"/>
      <c r="BY936" s="69"/>
      <c r="BZ936" s="69"/>
    </row>
    <row r="937" spans="1:78" ht="15" customHeight="1">
      <c r="A937" s="69"/>
      <c r="B937" s="69"/>
      <c r="C937" s="69"/>
      <c r="D937" s="69"/>
      <c r="E937" s="88"/>
      <c r="F937" s="88"/>
      <c r="G937" s="88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  <c r="AV937" s="69"/>
      <c r="AW937" s="69"/>
      <c r="AX937" s="69"/>
      <c r="AY937" s="69"/>
      <c r="AZ937" s="69"/>
      <c r="BA937" s="69"/>
      <c r="BB937" s="69"/>
      <c r="BC937" s="69"/>
      <c r="BD937" s="69"/>
      <c r="BE937" s="69"/>
      <c r="BF937" s="69"/>
      <c r="BG937" s="69"/>
      <c r="BH937" s="69"/>
      <c r="BI937" s="69"/>
      <c r="BJ937" s="69"/>
      <c r="BK937" s="69"/>
      <c r="BL937" s="69"/>
      <c r="BM937" s="69"/>
      <c r="BN937" s="69"/>
      <c r="BO937" s="69"/>
      <c r="BP937" s="69"/>
      <c r="BQ937" s="69"/>
      <c r="BR937" s="69"/>
      <c r="BS937" s="69"/>
      <c r="BT937" s="69"/>
      <c r="BU937" s="69"/>
      <c r="BV937" s="69"/>
      <c r="BW937" s="69"/>
      <c r="BX937" s="69"/>
      <c r="BY937" s="69"/>
      <c r="BZ937" s="69"/>
    </row>
    <row r="938" spans="1:78" ht="15" customHeight="1">
      <c r="A938" s="69"/>
      <c r="B938" s="69"/>
      <c r="C938" s="69"/>
      <c r="D938" s="69"/>
      <c r="E938" s="88"/>
      <c r="F938" s="88"/>
      <c r="G938" s="88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  <c r="AV938" s="69"/>
      <c r="AW938" s="69"/>
      <c r="AX938" s="69"/>
      <c r="AY938" s="69"/>
      <c r="AZ938" s="69"/>
      <c r="BA938" s="69"/>
      <c r="BB938" s="69"/>
      <c r="BC938" s="69"/>
      <c r="BD938" s="69"/>
      <c r="BE938" s="69"/>
      <c r="BF938" s="69"/>
      <c r="BG938" s="69"/>
      <c r="BH938" s="69"/>
      <c r="BI938" s="69"/>
      <c r="BJ938" s="69"/>
      <c r="BK938" s="69"/>
      <c r="BL938" s="69"/>
      <c r="BM938" s="69"/>
      <c r="BN938" s="69"/>
      <c r="BO938" s="69"/>
      <c r="BP938" s="69"/>
      <c r="BQ938" s="69"/>
      <c r="BR938" s="69"/>
      <c r="BS938" s="69"/>
      <c r="BT938" s="69"/>
      <c r="BU938" s="69"/>
      <c r="BV938" s="69"/>
      <c r="BW938" s="69"/>
      <c r="BX938" s="69"/>
      <c r="BY938" s="69"/>
      <c r="BZ938" s="69"/>
    </row>
    <row r="939" spans="1:78" ht="15" customHeight="1">
      <c r="A939" s="69"/>
      <c r="B939" s="69"/>
      <c r="C939" s="69"/>
      <c r="D939" s="69"/>
      <c r="E939" s="88"/>
      <c r="F939" s="88"/>
      <c r="G939" s="88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  <c r="AV939" s="69"/>
      <c r="AW939" s="69"/>
      <c r="AX939" s="69"/>
      <c r="AY939" s="69"/>
      <c r="AZ939" s="69"/>
      <c r="BA939" s="69"/>
      <c r="BB939" s="69"/>
      <c r="BC939" s="69"/>
      <c r="BD939" s="69"/>
      <c r="BE939" s="69"/>
      <c r="BF939" s="69"/>
      <c r="BG939" s="69"/>
      <c r="BH939" s="69"/>
      <c r="BI939" s="69"/>
      <c r="BJ939" s="69"/>
      <c r="BK939" s="69"/>
      <c r="BL939" s="69"/>
      <c r="BM939" s="69"/>
      <c r="BN939" s="69"/>
      <c r="BO939" s="69"/>
      <c r="BP939" s="69"/>
      <c r="BQ939" s="69"/>
      <c r="BR939" s="69"/>
      <c r="BS939" s="69"/>
      <c r="BT939" s="69"/>
      <c r="BU939" s="69"/>
      <c r="BV939" s="69"/>
      <c r="BW939" s="69"/>
      <c r="BX939" s="69"/>
      <c r="BY939" s="69"/>
      <c r="BZ939" s="69"/>
    </row>
    <row r="940" spans="1:78" ht="15" customHeight="1">
      <c r="A940" s="69"/>
      <c r="B940" s="69"/>
      <c r="C940" s="69"/>
      <c r="D940" s="69"/>
      <c r="E940" s="88"/>
      <c r="F940" s="88"/>
      <c r="G940" s="88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  <c r="AV940" s="69"/>
      <c r="AW940" s="69"/>
      <c r="AX940" s="69"/>
      <c r="AY940" s="69"/>
      <c r="AZ940" s="69"/>
      <c r="BA940" s="69"/>
      <c r="BB940" s="69"/>
      <c r="BC940" s="69"/>
      <c r="BD940" s="69"/>
      <c r="BE940" s="69"/>
      <c r="BF940" s="69"/>
      <c r="BG940" s="69"/>
      <c r="BH940" s="69"/>
      <c r="BI940" s="69"/>
      <c r="BJ940" s="69"/>
      <c r="BK940" s="69"/>
      <c r="BL940" s="69"/>
      <c r="BM940" s="69"/>
      <c r="BN940" s="69"/>
      <c r="BO940" s="69"/>
      <c r="BP940" s="69"/>
      <c r="BQ940" s="69"/>
      <c r="BR940" s="69"/>
      <c r="BS940" s="69"/>
      <c r="BT940" s="69"/>
      <c r="BU940" s="69"/>
      <c r="BV940" s="69"/>
      <c r="BW940" s="69"/>
      <c r="BX940" s="69"/>
      <c r="BY940" s="69"/>
      <c r="BZ940" s="69"/>
    </row>
    <row r="941" spans="1:78" ht="15" customHeight="1">
      <c r="A941" s="69"/>
      <c r="B941" s="69"/>
      <c r="C941" s="69"/>
      <c r="D941" s="69"/>
      <c r="E941" s="88"/>
      <c r="F941" s="88"/>
      <c r="G941" s="88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  <c r="AV941" s="69"/>
      <c r="AW941" s="69"/>
      <c r="AX941" s="69"/>
      <c r="AY941" s="69"/>
      <c r="AZ941" s="69"/>
      <c r="BA941" s="69"/>
      <c r="BB941" s="69"/>
      <c r="BC941" s="69"/>
      <c r="BD941" s="69"/>
      <c r="BE941" s="69"/>
      <c r="BF941" s="69"/>
      <c r="BG941" s="69"/>
      <c r="BH941" s="69"/>
      <c r="BI941" s="69"/>
      <c r="BJ941" s="69"/>
      <c r="BK941" s="69"/>
      <c r="BL941" s="69"/>
      <c r="BM941" s="69"/>
      <c r="BN941" s="69"/>
      <c r="BO941" s="69"/>
      <c r="BP941" s="69"/>
      <c r="BQ941" s="69"/>
      <c r="BR941" s="69"/>
      <c r="BS941" s="69"/>
      <c r="BT941" s="69"/>
      <c r="BU941" s="69"/>
      <c r="BV941" s="69"/>
      <c r="BW941" s="69"/>
      <c r="BX941" s="69"/>
      <c r="BY941" s="69"/>
      <c r="BZ941" s="69"/>
    </row>
    <row r="942" spans="1:78" ht="15" customHeight="1">
      <c r="A942" s="69"/>
      <c r="B942" s="69"/>
      <c r="C942" s="69"/>
      <c r="D942" s="69"/>
      <c r="E942" s="88"/>
      <c r="F942" s="88"/>
      <c r="G942" s="88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  <c r="AV942" s="69"/>
      <c r="AW942" s="69"/>
      <c r="AX942" s="69"/>
      <c r="AY942" s="69"/>
      <c r="AZ942" s="69"/>
      <c r="BA942" s="69"/>
      <c r="BB942" s="69"/>
      <c r="BC942" s="69"/>
      <c r="BD942" s="69"/>
      <c r="BE942" s="69"/>
      <c r="BF942" s="69"/>
      <c r="BG942" s="69"/>
      <c r="BH942" s="69"/>
      <c r="BI942" s="69"/>
      <c r="BJ942" s="69"/>
      <c r="BK942" s="69"/>
      <c r="BL942" s="69"/>
      <c r="BM942" s="69"/>
      <c r="BN942" s="69"/>
      <c r="BO942" s="69"/>
      <c r="BP942" s="69"/>
      <c r="BQ942" s="69"/>
      <c r="BR942" s="69"/>
      <c r="BS942" s="69"/>
      <c r="BT942" s="69"/>
      <c r="BU942" s="69"/>
      <c r="BV942" s="69"/>
      <c r="BW942" s="69"/>
      <c r="BX942" s="69"/>
      <c r="BY942" s="69"/>
      <c r="BZ942" s="69"/>
    </row>
    <row r="943" spans="1:78" ht="15" customHeight="1">
      <c r="A943" s="69"/>
      <c r="B943" s="69"/>
      <c r="C943" s="69"/>
      <c r="D943" s="69"/>
      <c r="E943" s="88"/>
      <c r="F943" s="88"/>
      <c r="G943" s="88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  <c r="AV943" s="69"/>
      <c r="AW943" s="69"/>
      <c r="AX943" s="69"/>
      <c r="AY943" s="69"/>
      <c r="AZ943" s="69"/>
      <c r="BA943" s="69"/>
      <c r="BB943" s="69"/>
      <c r="BC943" s="69"/>
      <c r="BD943" s="69"/>
      <c r="BE943" s="69"/>
      <c r="BF943" s="69"/>
      <c r="BG943" s="69"/>
      <c r="BH943" s="69"/>
      <c r="BI943" s="69"/>
      <c r="BJ943" s="69"/>
      <c r="BK943" s="69"/>
      <c r="BL943" s="69"/>
      <c r="BM943" s="69"/>
      <c r="BN943" s="69"/>
      <c r="BO943" s="69"/>
      <c r="BP943" s="69"/>
      <c r="BQ943" s="69"/>
      <c r="BR943" s="69"/>
      <c r="BS943" s="69"/>
      <c r="BT943" s="69"/>
      <c r="BU943" s="69"/>
      <c r="BV943" s="69"/>
      <c r="BW943" s="69"/>
      <c r="BX943" s="69"/>
      <c r="BY943" s="69"/>
      <c r="BZ943" s="69"/>
    </row>
    <row r="944" spans="1:78" ht="15" customHeight="1">
      <c r="A944" s="69"/>
      <c r="B944" s="69"/>
      <c r="C944" s="69"/>
      <c r="D944" s="69"/>
      <c r="E944" s="88"/>
      <c r="F944" s="88"/>
      <c r="G944" s="88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  <c r="AV944" s="69"/>
      <c r="AW944" s="69"/>
      <c r="AX944" s="69"/>
      <c r="AY944" s="69"/>
      <c r="AZ944" s="69"/>
      <c r="BA944" s="69"/>
      <c r="BB944" s="69"/>
      <c r="BC944" s="69"/>
      <c r="BD944" s="69"/>
      <c r="BE944" s="69"/>
      <c r="BF944" s="69"/>
      <c r="BG944" s="69"/>
      <c r="BH944" s="69"/>
      <c r="BI944" s="69"/>
      <c r="BJ944" s="69"/>
      <c r="BK944" s="69"/>
      <c r="BL944" s="69"/>
      <c r="BM944" s="69"/>
      <c r="BN944" s="69"/>
      <c r="BO944" s="69"/>
      <c r="BP944" s="69"/>
      <c r="BQ944" s="69"/>
      <c r="BR944" s="69"/>
      <c r="BS944" s="69"/>
      <c r="BT944" s="69"/>
      <c r="BU944" s="69"/>
      <c r="BV944" s="69"/>
      <c r="BW944" s="69"/>
      <c r="BX944" s="69"/>
      <c r="BY944" s="69"/>
      <c r="BZ944" s="69"/>
    </row>
    <row r="945" spans="1:78" ht="15" customHeight="1">
      <c r="A945" s="69"/>
      <c r="B945" s="69"/>
      <c r="C945" s="69"/>
      <c r="D945" s="69"/>
      <c r="E945" s="88"/>
      <c r="F945" s="88"/>
      <c r="G945" s="88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  <c r="AV945" s="69"/>
      <c r="AW945" s="69"/>
      <c r="AX945" s="69"/>
      <c r="AY945" s="69"/>
      <c r="AZ945" s="69"/>
      <c r="BA945" s="69"/>
      <c r="BB945" s="69"/>
      <c r="BC945" s="69"/>
      <c r="BD945" s="69"/>
      <c r="BE945" s="69"/>
      <c r="BF945" s="69"/>
      <c r="BG945" s="69"/>
      <c r="BH945" s="69"/>
      <c r="BI945" s="69"/>
      <c r="BJ945" s="69"/>
      <c r="BK945" s="69"/>
      <c r="BL945" s="69"/>
      <c r="BM945" s="69"/>
      <c r="BN945" s="69"/>
      <c r="BO945" s="69"/>
      <c r="BP945" s="69"/>
      <c r="BQ945" s="69"/>
      <c r="BR945" s="69"/>
      <c r="BS945" s="69"/>
      <c r="BT945" s="69"/>
      <c r="BU945" s="69"/>
      <c r="BV945" s="69"/>
      <c r="BW945" s="69"/>
      <c r="BX945" s="69"/>
      <c r="BY945" s="69"/>
      <c r="BZ945" s="69"/>
    </row>
    <row r="946" spans="1:78" ht="15" customHeight="1">
      <c r="A946" s="69"/>
      <c r="B946" s="69"/>
      <c r="C946" s="69"/>
      <c r="D946" s="69"/>
      <c r="E946" s="88"/>
      <c r="F946" s="88"/>
      <c r="G946" s="88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  <c r="AV946" s="69"/>
      <c r="AW946" s="69"/>
      <c r="AX946" s="69"/>
      <c r="AY946" s="69"/>
      <c r="AZ946" s="69"/>
      <c r="BA946" s="69"/>
      <c r="BB946" s="69"/>
      <c r="BC946" s="69"/>
      <c r="BD946" s="69"/>
      <c r="BE946" s="69"/>
      <c r="BF946" s="69"/>
      <c r="BG946" s="69"/>
      <c r="BH946" s="69"/>
      <c r="BI946" s="69"/>
      <c r="BJ946" s="69"/>
      <c r="BK946" s="69"/>
      <c r="BL946" s="69"/>
      <c r="BM946" s="69"/>
      <c r="BN946" s="69"/>
      <c r="BO946" s="69"/>
      <c r="BP946" s="69"/>
      <c r="BQ946" s="69"/>
      <c r="BR946" s="69"/>
      <c r="BS946" s="69"/>
      <c r="BT946" s="69"/>
      <c r="BU946" s="69"/>
      <c r="BV946" s="69"/>
      <c r="BW946" s="69"/>
      <c r="BX946" s="69"/>
      <c r="BY946" s="69"/>
      <c r="BZ946" s="69"/>
    </row>
    <row r="947" spans="1:78" ht="15" customHeight="1">
      <c r="A947" s="69"/>
      <c r="B947" s="69"/>
      <c r="C947" s="69"/>
      <c r="D947" s="69"/>
      <c r="E947" s="88"/>
      <c r="F947" s="88"/>
      <c r="G947" s="88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  <c r="AV947" s="69"/>
      <c r="AW947" s="69"/>
      <c r="AX947" s="69"/>
      <c r="AY947" s="69"/>
      <c r="AZ947" s="69"/>
      <c r="BA947" s="69"/>
      <c r="BB947" s="69"/>
      <c r="BC947" s="69"/>
      <c r="BD947" s="69"/>
      <c r="BE947" s="69"/>
      <c r="BF947" s="69"/>
      <c r="BG947" s="69"/>
      <c r="BH947" s="69"/>
      <c r="BI947" s="69"/>
      <c r="BJ947" s="69"/>
      <c r="BK947" s="69"/>
      <c r="BL947" s="69"/>
      <c r="BM947" s="69"/>
      <c r="BN947" s="69"/>
      <c r="BO947" s="69"/>
      <c r="BP947" s="69"/>
      <c r="BQ947" s="69"/>
      <c r="BR947" s="69"/>
      <c r="BS947" s="69"/>
      <c r="BT947" s="69"/>
      <c r="BU947" s="69"/>
      <c r="BV947" s="69"/>
      <c r="BW947" s="69"/>
      <c r="BX947" s="69"/>
      <c r="BY947" s="69"/>
      <c r="BZ947" s="69"/>
    </row>
    <row r="948" spans="1:78" ht="15" customHeight="1">
      <c r="A948" s="69"/>
      <c r="B948" s="69"/>
      <c r="C948" s="69"/>
      <c r="D948" s="69"/>
      <c r="E948" s="88"/>
      <c r="F948" s="88"/>
      <c r="G948" s="88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  <c r="AV948" s="69"/>
      <c r="AW948" s="69"/>
      <c r="AX948" s="69"/>
      <c r="AY948" s="69"/>
      <c r="AZ948" s="69"/>
      <c r="BA948" s="69"/>
      <c r="BB948" s="69"/>
      <c r="BC948" s="69"/>
      <c r="BD948" s="69"/>
      <c r="BE948" s="69"/>
      <c r="BF948" s="69"/>
      <c r="BG948" s="69"/>
      <c r="BH948" s="69"/>
      <c r="BI948" s="69"/>
      <c r="BJ948" s="69"/>
      <c r="BK948" s="69"/>
      <c r="BL948" s="69"/>
      <c r="BM948" s="69"/>
      <c r="BN948" s="69"/>
      <c r="BO948" s="69"/>
      <c r="BP948" s="69"/>
      <c r="BQ948" s="69"/>
      <c r="BR948" s="69"/>
      <c r="BS948" s="69"/>
      <c r="BT948" s="69"/>
      <c r="BU948" s="69"/>
      <c r="BV948" s="69"/>
      <c r="BW948" s="69"/>
      <c r="BX948" s="69"/>
      <c r="BY948" s="69"/>
      <c r="BZ948" s="69"/>
    </row>
    <row r="949" spans="1:78" ht="15" customHeight="1">
      <c r="A949" s="69"/>
      <c r="B949" s="69"/>
      <c r="C949" s="69"/>
      <c r="D949" s="69"/>
      <c r="E949" s="88"/>
      <c r="F949" s="88"/>
      <c r="G949" s="88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  <c r="AV949" s="69"/>
      <c r="AW949" s="69"/>
      <c r="AX949" s="69"/>
      <c r="AY949" s="69"/>
      <c r="AZ949" s="69"/>
      <c r="BA949" s="69"/>
      <c r="BB949" s="69"/>
      <c r="BC949" s="69"/>
      <c r="BD949" s="69"/>
      <c r="BE949" s="69"/>
      <c r="BF949" s="69"/>
      <c r="BG949" s="69"/>
      <c r="BH949" s="69"/>
      <c r="BI949" s="69"/>
      <c r="BJ949" s="69"/>
      <c r="BK949" s="69"/>
      <c r="BL949" s="69"/>
      <c r="BM949" s="69"/>
      <c r="BN949" s="69"/>
      <c r="BO949" s="69"/>
      <c r="BP949" s="69"/>
      <c r="BQ949" s="69"/>
      <c r="BR949" s="69"/>
      <c r="BS949" s="69"/>
      <c r="BT949" s="69"/>
      <c r="BU949" s="69"/>
      <c r="BV949" s="69"/>
      <c r="BW949" s="69"/>
      <c r="BX949" s="69"/>
      <c r="BY949" s="69"/>
      <c r="BZ949" s="69"/>
    </row>
    <row r="950" spans="1:78" ht="15" customHeight="1">
      <c r="A950" s="69"/>
      <c r="B950" s="69"/>
      <c r="C950" s="69"/>
      <c r="D950" s="69"/>
      <c r="E950" s="88"/>
      <c r="F950" s="88"/>
      <c r="G950" s="88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  <c r="AV950" s="69"/>
      <c r="AW950" s="69"/>
      <c r="AX950" s="69"/>
      <c r="AY950" s="69"/>
      <c r="AZ950" s="69"/>
      <c r="BA950" s="69"/>
      <c r="BB950" s="69"/>
      <c r="BC950" s="69"/>
      <c r="BD950" s="69"/>
      <c r="BE950" s="69"/>
      <c r="BF950" s="69"/>
      <c r="BG950" s="69"/>
      <c r="BH950" s="69"/>
      <c r="BI950" s="69"/>
      <c r="BJ950" s="69"/>
      <c r="BK950" s="69"/>
      <c r="BL950" s="69"/>
      <c r="BM950" s="69"/>
      <c r="BN950" s="69"/>
      <c r="BO950" s="69"/>
      <c r="BP950" s="69"/>
      <c r="BQ950" s="69"/>
      <c r="BR950" s="69"/>
      <c r="BS950" s="69"/>
      <c r="BT950" s="69"/>
      <c r="BU950" s="69"/>
      <c r="BV950" s="69"/>
      <c r="BW950" s="69"/>
      <c r="BX950" s="69"/>
      <c r="BY950" s="69"/>
      <c r="BZ950" s="69"/>
    </row>
    <row r="951" spans="1:78" ht="15" customHeight="1">
      <c r="A951" s="69"/>
      <c r="B951" s="69"/>
      <c r="C951" s="69"/>
      <c r="D951" s="69"/>
      <c r="E951" s="88"/>
      <c r="F951" s="88"/>
      <c r="G951" s="88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  <c r="AV951" s="69"/>
      <c r="AW951" s="69"/>
      <c r="AX951" s="69"/>
      <c r="AY951" s="69"/>
      <c r="AZ951" s="69"/>
      <c r="BA951" s="69"/>
      <c r="BB951" s="69"/>
      <c r="BC951" s="69"/>
      <c r="BD951" s="69"/>
      <c r="BE951" s="69"/>
      <c r="BF951" s="69"/>
      <c r="BG951" s="69"/>
      <c r="BH951" s="69"/>
      <c r="BI951" s="69"/>
      <c r="BJ951" s="69"/>
      <c r="BK951" s="69"/>
      <c r="BL951" s="69"/>
      <c r="BM951" s="69"/>
      <c r="BN951" s="69"/>
      <c r="BO951" s="69"/>
      <c r="BP951" s="69"/>
      <c r="BQ951" s="69"/>
      <c r="BR951" s="69"/>
      <c r="BS951" s="69"/>
      <c r="BT951" s="69"/>
      <c r="BU951" s="69"/>
      <c r="BV951" s="69"/>
      <c r="BW951" s="69"/>
      <c r="BX951" s="69"/>
      <c r="BY951" s="69"/>
      <c r="BZ951" s="69"/>
    </row>
    <row r="952" spans="1:78" ht="15" customHeight="1">
      <c r="A952" s="69"/>
      <c r="B952" s="69"/>
      <c r="C952" s="69"/>
      <c r="D952" s="69"/>
      <c r="E952" s="88"/>
      <c r="F952" s="88"/>
      <c r="G952" s="88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  <c r="AV952" s="69"/>
      <c r="AW952" s="69"/>
      <c r="AX952" s="69"/>
      <c r="AY952" s="69"/>
      <c r="AZ952" s="69"/>
      <c r="BA952" s="69"/>
      <c r="BB952" s="69"/>
      <c r="BC952" s="69"/>
      <c r="BD952" s="69"/>
      <c r="BE952" s="69"/>
      <c r="BF952" s="69"/>
      <c r="BG952" s="69"/>
      <c r="BH952" s="69"/>
      <c r="BI952" s="69"/>
      <c r="BJ952" s="69"/>
      <c r="BK952" s="69"/>
      <c r="BL952" s="69"/>
      <c r="BM952" s="69"/>
      <c r="BN952" s="69"/>
      <c r="BO952" s="69"/>
      <c r="BP952" s="69"/>
      <c r="BQ952" s="69"/>
      <c r="BR952" s="69"/>
      <c r="BS952" s="69"/>
      <c r="BT952" s="69"/>
      <c r="BU952" s="69"/>
      <c r="BV952" s="69"/>
      <c r="BW952" s="69"/>
      <c r="BX952" s="69"/>
      <c r="BY952" s="69"/>
      <c r="BZ952" s="69"/>
    </row>
    <row r="953" spans="1:78" ht="15" customHeight="1">
      <c r="A953" s="69"/>
      <c r="B953" s="69"/>
      <c r="C953" s="69"/>
      <c r="D953" s="69"/>
      <c r="E953" s="88"/>
      <c r="F953" s="88"/>
      <c r="G953" s="88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  <c r="AV953" s="69"/>
      <c r="AW953" s="69"/>
      <c r="AX953" s="69"/>
      <c r="AY953" s="69"/>
      <c r="AZ953" s="69"/>
      <c r="BA953" s="69"/>
      <c r="BB953" s="69"/>
      <c r="BC953" s="69"/>
      <c r="BD953" s="69"/>
      <c r="BE953" s="69"/>
      <c r="BF953" s="69"/>
      <c r="BG953" s="69"/>
      <c r="BH953" s="69"/>
      <c r="BI953" s="69"/>
      <c r="BJ953" s="69"/>
      <c r="BK953" s="69"/>
      <c r="BL953" s="69"/>
      <c r="BM953" s="69"/>
      <c r="BN953" s="69"/>
      <c r="BO953" s="69"/>
      <c r="BP953" s="69"/>
      <c r="BQ953" s="69"/>
      <c r="BR953" s="69"/>
      <c r="BS953" s="69"/>
      <c r="BT953" s="69"/>
      <c r="BU953" s="69"/>
      <c r="BV953" s="69"/>
      <c r="BW953" s="69"/>
      <c r="BX953" s="69"/>
      <c r="BY953" s="69"/>
      <c r="BZ953" s="69"/>
    </row>
    <row r="954" spans="1:78" ht="15" customHeight="1">
      <c r="A954" s="69"/>
      <c r="B954" s="69"/>
      <c r="C954" s="69"/>
      <c r="D954" s="69"/>
      <c r="E954" s="88"/>
      <c r="F954" s="88"/>
      <c r="G954" s="88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  <c r="AV954" s="69"/>
      <c r="AW954" s="69"/>
      <c r="AX954" s="69"/>
      <c r="AY954" s="69"/>
      <c r="AZ954" s="69"/>
      <c r="BA954" s="69"/>
      <c r="BB954" s="69"/>
      <c r="BC954" s="69"/>
      <c r="BD954" s="69"/>
      <c r="BE954" s="69"/>
      <c r="BF954" s="69"/>
      <c r="BG954" s="69"/>
      <c r="BH954" s="69"/>
      <c r="BI954" s="69"/>
      <c r="BJ954" s="69"/>
      <c r="BK954" s="69"/>
      <c r="BL954" s="69"/>
      <c r="BM954" s="69"/>
      <c r="BN954" s="69"/>
      <c r="BO954" s="69"/>
      <c r="BP954" s="69"/>
      <c r="BQ954" s="69"/>
      <c r="BR954" s="69"/>
      <c r="BS954" s="69"/>
      <c r="BT954" s="69"/>
      <c r="BU954" s="69"/>
      <c r="BV954" s="69"/>
      <c r="BW954" s="69"/>
      <c r="BX954" s="69"/>
      <c r="BY954" s="69"/>
      <c r="BZ954" s="69"/>
    </row>
    <row r="955" spans="1:78" ht="15" customHeight="1">
      <c r="A955" s="69"/>
      <c r="B955" s="69"/>
      <c r="C955" s="69"/>
      <c r="D955" s="69"/>
      <c r="E955" s="88"/>
      <c r="F955" s="88"/>
      <c r="G955" s="88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  <c r="AV955" s="69"/>
      <c r="AW955" s="69"/>
      <c r="AX955" s="69"/>
      <c r="AY955" s="69"/>
      <c r="AZ955" s="69"/>
      <c r="BA955" s="69"/>
      <c r="BB955" s="69"/>
      <c r="BC955" s="69"/>
      <c r="BD955" s="69"/>
      <c r="BE955" s="69"/>
      <c r="BF955" s="69"/>
      <c r="BG955" s="69"/>
      <c r="BH955" s="69"/>
      <c r="BI955" s="69"/>
      <c r="BJ955" s="69"/>
      <c r="BK955" s="69"/>
      <c r="BL955" s="69"/>
      <c r="BM955" s="69"/>
      <c r="BN955" s="69"/>
      <c r="BO955" s="69"/>
      <c r="BP955" s="69"/>
      <c r="BQ955" s="69"/>
      <c r="BR955" s="69"/>
      <c r="BS955" s="69"/>
      <c r="BT955" s="69"/>
      <c r="BU955" s="69"/>
      <c r="BV955" s="69"/>
      <c r="BW955" s="69"/>
      <c r="BX955" s="69"/>
      <c r="BY955" s="69"/>
      <c r="BZ955" s="69"/>
    </row>
    <row r="956" spans="1:78" ht="15" customHeight="1">
      <c r="A956" s="69"/>
      <c r="B956" s="69"/>
      <c r="C956" s="69"/>
      <c r="D956" s="69"/>
      <c r="E956" s="88"/>
      <c r="F956" s="88"/>
      <c r="G956" s="88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  <c r="AV956" s="69"/>
      <c r="AW956" s="69"/>
      <c r="AX956" s="69"/>
      <c r="AY956" s="69"/>
      <c r="AZ956" s="69"/>
      <c r="BA956" s="69"/>
      <c r="BB956" s="69"/>
      <c r="BC956" s="69"/>
      <c r="BD956" s="69"/>
      <c r="BE956" s="69"/>
      <c r="BF956" s="69"/>
      <c r="BG956" s="69"/>
      <c r="BH956" s="69"/>
      <c r="BI956" s="69"/>
      <c r="BJ956" s="69"/>
      <c r="BK956" s="69"/>
      <c r="BL956" s="69"/>
      <c r="BM956" s="69"/>
      <c r="BN956" s="69"/>
      <c r="BO956" s="69"/>
      <c r="BP956" s="69"/>
      <c r="BQ956" s="69"/>
      <c r="BR956" s="69"/>
      <c r="BS956" s="69"/>
      <c r="BT956" s="69"/>
      <c r="BU956" s="69"/>
      <c r="BV956" s="69"/>
      <c r="BW956" s="69"/>
      <c r="BX956" s="69"/>
      <c r="BY956" s="69"/>
      <c r="BZ956" s="69"/>
    </row>
    <row r="957" spans="1:78" ht="15" customHeight="1">
      <c r="A957" s="69"/>
      <c r="B957" s="69"/>
      <c r="C957" s="69"/>
      <c r="D957" s="69"/>
      <c r="E957" s="88"/>
      <c r="F957" s="88"/>
      <c r="G957" s="88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  <c r="AV957" s="69"/>
      <c r="AW957" s="69"/>
      <c r="AX957" s="69"/>
      <c r="AY957" s="69"/>
      <c r="AZ957" s="69"/>
      <c r="BA957" s="69"/>
      <c r="BB957" s="69"/>
      <c r="BC957" s="69"/>
      <c r="BD957" s="69"/>
      <c r="BE957" s="69"/>
      <c r="BF957" s="69"/>
      <c r="BG957" s="69"/>
      <c r="BH957" s="69"/>
      <c r="BI957" s="69"/>
      <c r="BJ957" s="69"/>
      <c r="BK957" s="69"/>
      <c r="BL957" s="69"/>
      <c r="BM957" s="69"/>
      <c r="BN957" s="69"/>
      <c r="BO957" s="69"/>
      <c r="BP957" s="69"/>
      <c r="BQ957" s="69"/>
      <c r="BR957" s="69"/>
      <c r="BS957" s="69"/>
      <c r="BT957" s="69"/>
      <c r="BU957" s="69"/>
      <c r="BV957" s="69"/>
      <c r="BW957" s="69"/>
      <c r="BX957" s="69"/>
      <c r="BY957" s="69"/>
      <c r="BZ957" s="69"/>
    </row>
    <row r="958" spans="1:78" ht="15" customHeight="1">
      <c r="A958" s="69"/>
      <c r="B958" s="69"/>
      <c r="C958" s="69"/>
      <c r="D958" s="69"/>
      <c r="E958" s="88"/>
      <c r="F958" s="88"/>
      <c r="G958" s="88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  <c r="AV958" s="69"/>
      <c r="AW958" s="69"/>
      <c r="AX958" s="69"/>
      <c r="AY958" s="69"/>
      <c r="AZ958" s="69"/>
      <c r="BA958" s="69"/>
      <c r="BB958" s="69"/>
      <c r="BC958" s="69"/>
      <c r="BD958" s="69"/>
      <c r="BE958" s="69"/>
      <c r="BF958" s="69"/>
      <c r="BG958" s="69"/>
      <c r="BH958" s="69"/>
      <c r="BI958" s="69"/>
      <c r="BJ958" s="69"/>
      <c r="BK958" s="69"/>
      <c r="BL958" s="69"/>
      <c r="BM958" s="69"/>
      <c r="BN958" s="69"/>
      <c r="BO958" s="69"/>
      <c r="BP958" s="69"/>
      <c r="BQ958" s="69"/>
      <c r="BR958" s="69"/>
      <c r="BS958" s="69"/>
      <c r="BT958" s="69"/>
      <c r="BU958" s="69"/>
      <c r="BV958" s="69"/>
      <c r="BW958" s="69"/>
      <c r="BX958" s="69"/>
      <c r="BY958" s="69"/>
      <c r="BZ958" s="69"/>
    </row>
    <row r="959" spans="1:78" ht="15" customHeight="1">
      <c r="A959" s="69"/>
      <c r="B959" s="69"/>
      <c r="C959" s="69"/>
      <c r="D959" s="69"/>
      <c r="E959" s="88"/>
      <c r="F959" s="88"/>
      <c r="G959" s="88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  <c r="AV959" s="69"/>
      <c r="AW959" s="69"/>
      <c r="AX959" s="69"/>
      <c r="AY959" s="69"/>
      <c r="AZ959" s="69"/>
      <c r="BA959" s="69"/>
      <c r="BB959" s="69"/>
      <c r="BC959" s="69"/>
      <c r="BD959" s="69"/>
      <c r="BE959" s="69"/>
      <c r="BF959" s="69"/>
      <c r="BG959" s="69"/>
      <c r="BH959" s="69"/>
      <c r="BI959" s="69"/>
      <c r="BJ959" s="69"/>
      <c r="BK959" s="69"/>
      <c r="BL959" s="69"/>
      <c r="BM959" s="69"/>
      <c r="BN959" s="69"/>
      <c r="BO959" s="69"/>
      <c r="BP959" s="69"/>
      <c r="BQ959" s="69"/>
      <c r="BR959" s="69"/>
      <c r="BS959" s="69"/>
      <c r="BT959" s="69"/>
      <c r="BU959" s="69"/>
      <c r="BV959" s="69"/>
      <c r="BW959" s="69"/>
      <c r="BX959" s="69"/>
      <c r="BY959" s="69"/>
      <c r="BZ959" s="69"/>
    </row>
    <row r="960" spans="1:78" ht="15" customHeight="1">
      <c r="A960" s="69"/>
      <c r="B960" s="69"/>
      <c r="C960" s="69"/>
      <c r="D960" s="69"/>
      <c r="E960" s="88"/>
      <c r="F960" s="88"/>
      <c r="G960" s="88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  <c r="AV960" s="69"/>
      <c r="AW960" s="69"/>
      <c r="AX960" s="69"/>
      <c r="AY960" s="69"/>
      <c r="AZ960" s="69"/>
      <c r="BA960" s="69"/>
      <c r="BB960" s="69"/>
      <c r="BC960" s="69"/>
      <c r="BD960" s="69"/>
      <c r="BE960" s="69"/>
      <c r="BF960" s="69"/>
      <c r="BG960" s="69"/>
      <c r="BH960" s="69"/>
      <c r="BI960" s="69"/>
      <c r="BJ960" s="69"/>
      <c r="BK960" s="69"/>
      <c r="BL960" s="69"/>
      <c r="BM960" s="69"/>
      <c r="BN960" s="69"/>
      <c r="BO960" s="69"/>
      <c r="BP960" s="69"/>
      <c r="BQ960" s="69"/>
      <c r="BR960" s="69"/>
      <c r="BS960" s="69"/>
      <c r="BT960" s="69"/>
      <c r="BU960" s="69"/>
      <c r="BV960" s="69"/>
      <c r="BW960" s="69"/>
      <c r="BX960" s="69"/>
      <c r="BY960" s="69"/>
      <c r="BZ960" s="69"/>
    </row>
    <row r="961" spans="1:78" ht="15" customHeight="1">
      <c r="A961" s="69"/>
      <c r="B961" s="69"/>
      <c r="C961" s="69"/>
      <c r="D961" s="69"/>
      <c r="E961" s="88"/>
      <c r="F961" s="88"/>
      <c r="G961" s="88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  <c r="AS961" s="69"/>
      <c r="AT961" s="69"/>
      <c r="AU961" s="69"/>
      <c r="AV961" s="69"/>
      <c r="AW961" s="69"/>
      <c r="AX961" s="69"/>
      <c r="AY961" s="69"/>
      <c r="AZ961" s="69"/>
      <c r="BA961" s="69"/>
      <c r="BB961" s="69"/>
      <c r="BC961" s="69"/>
      <c r="BD961" s="69"/>
      <c r="BE961" s="69"/>
      <c r="BF961" s="69"/>
      <c r="BG961" s="69"/>
      <c r="BH961" s="69"/>
      <c r="BI961" s="69"/>
      <c r="BJ961" s="69"/>
      <c r="BK961" s="69"/>
      <c r="BL961" s="69"/>
      <c r="BM961" s="69"/>
      <c r="BN961" s="69"/>
      <c r="BO961" s="69"/>
      <c r="BP961" s="69"/>
      <c r="BQ961" s="69"/>
      <c r="BR961" s="69"/>
      <c r="BS961" s="69"/>
      <c r="BT961" s="69"/>
      <c r="BU961" s="69"/>
      <c r="BV961" s="69"/>
      <c r="BW961" s="69"/>
      <c r="BX961" s="69"/>
      <c r="BY961" s="69"/>
      <c r="BZ961" s="69"/>
    </row>
    <row r="962" spans="1:78" ht="15" customHeight="1">
      <c r="A962" s="69"/>
      <c r="B962" s="69"/>
      <c r="C962" s="69"/>
      <c r="D962" s="69"/>
      <c r="E962" s="88"/>
      <c r="F962" s="88"/>
      <c r="G962" s="88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  <c r="AS962" s="69"/>
      <c r="AT962" s="69"/>
      <c r="AU962" s="69"/>
      <c r="AV962" s="69"/>
      <c r="AW962" s="69"/>
      <c r="AX962" s="69"/>
      <c r="AY962" s="69"/>
      <c r="AZ962" s="69"/>
      <c r="BA962" s="69"/>
      <c r="BB962" s="69"/>
      <c r="BC962" s="69"/>
      <c r="BD962" s="69"/>
      <c r="BE962" s="69"/>
      <c r="BF962" s="69"/>
      <c r="BG962" s="69"/>
      <c r="BH962" s="69"/>
      <c r="BI962" s="69"/>
      <c r="BJ962" s="69"/>
      <c r="BK962" s="69"/>
      <c r="BL962" s="69"/>
      <c r="BM962" s="69"/>
      <c r="BN962" s="69"/>
      <c r="BO962" s="69"/>
      <c r="BP962" s="69"/>
      <c r="BQ962" s="69"/>
      <c r="BR962" s="69"/>
      <c r="BS962" s="69"/>
      <c r="BT962" s="69"/>
      <c r="BU962" s="69"/>
      <c r="BV962" s="69"/>
      <c r="BW962" s="69"/>
      <c r="BX962" s="69"/>
      <c r="BY962" s="69"/>
      <c r="BZ962" s="69"/>
    </row>
    <row r="963" spans="1:78" ht="15" customHeight="1">
      <c r="A963" s="69"/>
      <c r="B963" s="69"/>
      <c r="C963" s="69"/>
      <c r="D963" s="69"/>
      <c r="E963" s="88"/>
      <c r="F963" s="88"/>
      <c r="G963" s="88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  <c r="AS963" s="69"/>
      <c r="AT963" s="69"/>
      <c r="AU963" s="69"/>
      <c r="AV963" s="69"/>
      <c r="AW963" s="69"/>
      <c r="AX963" s="69"/>
      <c r="AY963" s="69"/>
      <c r="AZ963" s="69"/>
      <c r="BA963" s="69"/>
      <c r="BB963" s="69"/>
      <c r="BC963" s="69"/>
      <c r="BD963" s="69"/>
      <c r="BE963" s="69"/>
      <c r="BF963" s="69"/>
      <c r="BG963" s="69"/>
      <c r="BH963" s="69"/>
      <c r="BI963" s="69"/>
      <c r="BJ963" s="69"/>
      <c r="BK963" s="69"/>
      <c r="BL963" s="69"/>
      <c r="BM963" s="69"/>
      <c r="BN963" s="69"/>
      <c r="BO963" s="69"/>
      <c r="BP963" s="69"/>
      <c r="BQ963" s="69"/>
      <c r="BR963" s="69"/>
      <c r="BS963" s="69"/>
      <c r="BT963" s="69"/>
      <c r="BU963" s="69"/>
      <c r="BV963" s="69"/>
      <c r="BW963" s="69"/>
      <c r="BX963" s="69"/>
      <c r="BY963" s="69"/>
      <c r="BZ963" s="69"/>
    </row>
    <row r="964" spans="1:78" ht="15" customHeight="1">
      <c r="A964" s="69"/>
      <c r="B964" s="69"/>
      <c r="C964" s="69"/>
      <c r="D964" s="69"/>
      <c r="E964" s="88"/>
      <c r="F964" s="88"/>
      <c r="G964" s="88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  <c r="AS964" s="69"/>
      <c r="AT964" s="69"/>
      <c r="AU964" s="69"/>
      <c r="AV964" s="69"/>
      <c r="AW964" s="69"/>
      <c r="AX964" s="69"/>
      <c r="AY964" s="69"/>
      <c r="AZ964" s="69"/>
      <c r="BA964" s="69"/>
      <c r="BB964" s="69"/>
      <c r="BC964" s="69"/>
      <c r="BD964" s="69"/>
      <c r="BE964" s="69"/>
      <c r="BF964" s="69"/>
      <c r="BG964" s="69"/>
      <c r="BH964" s="69"/>
      <c r="BI964" s="69"/>
      <c r="BJ964" s="69"/>
      <c r="BK964" s="69"/>
      <c r="BL964" s="69"/>
      <c r="BM964" s="69"/>
      <c r="BN964" s="69"/>
      <c r="BO964" s="69"/>
      <c r="BP964" s="69"/>
      <c r="BQ964" s="69"/>
      <c r="BR964" s="69"/>
      <c r="BS964" s="69"/>
      <c r="BT964" s="69"/>
      <c r="BU964" s="69"/>
      <c r="BV964" s="69"/>
      <c r="BW964" s="69"/>
      <c r="BX964" s="69"/>
      <c r="BY964" s="69"/>
      <c r="BZ964" s="69"/>
    </row>
    <row r="965" spans="1:78" ht="15" customHeight="1">
      <c r="A965" s="69"/>
      <c r="B965" s="69"/>
      <c r="C965" s="69"/>
      <c r="D965" s="69"/>
      <c r="E965" s="88"/>
      <c r="F965" s="88"/>
      <c r="G965" s="88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  <c r="AS965" s="69"/>
      <c r="AT965" s="69"/>
      <c r="AU965" s="69"/>
      <c r="AV965" s="69"/>
      <c r="AW965" s="69"/>
      <c r="AX965" s="69"/>
      <c r="AY965" s="69"/>
      <c r="AZ965" s="69"/>
      <c r="BA965" s="69"/>
      <c r="BB965" s="69"/>
      <c r="BC965" s="69"/>
      <c r="BD965" s="69"/>
      <c r="BE965" s="69"/>
      <c r="BF965" s="69"/>
      <c r="BG965" s="69"/>
      <c r="BH965" s="69"/>
      <c r="BI965" s="69"/>
      <c r="BJ965" s="69"/>
      <c r="BK965" s="69"/>
      <c r="BL965" s="69"/>
      <c r="BM965" s="69"/>
      <c r="BN965" s="69"/>
      <c r="BO965" s="69"/>
      <c r="BP965" s="69"/>
      <c r="BQ965" s="69"/>
      <c r="BR965" s="69"/>
      <c r="BS965" s="69"/>
      <c r="BT965" s="69"/>
      <c r="BU965" s="69"/>
      <c r="BV965" s="69"/>
      <c r="BW965" s="69"/>
      <c r="BX965" s="69"/>
      <c r="BY965" s="69"/>
      <c r="BZ965" s="69"/>
    </row>
    <row r="966" spans="1:78" ht="15" customHeight="1">
      <c r="A966" s="69"/>
      <c r="B966" s="69"/>
      <c r="C966" s="69"/>
      <c r="D966" s="69"/>
      <c r="E966" s="88"/>
      <c r="F966" s="88"/>
      <c r="G966" s="88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  <c r="AS966" s="69"/>
      <c r="AT966" s="69"/>
      <c r="AU966" s="69"/>
      <c r="AV966" s="69"/>
      <c r="AW966" s="69"/>
      <c r="AX966" s="69"/>
      <c r="AY966" s="69"/>
      <c r="AZ966" s="69"/>
      <c r="BA966" s="69"/>
      <c r="BB966" s="69"/>
      <c r="BC966" s="69"/>
      <c r="BD966" s="69"/>
      <c r="BE966" s="69"/>
      <c r="BF966" s="69"/>
      <c r="BG966" s="69"/>
      <c r="BH966" s="69"/>
      <c r="BI966" s="69"/>
      <c r="BJ966" s="69"/>
      <c r="BK966" s="69"/>
      <c r="BL966" s="69"/>
      <c r="BM966" s="69"/>
      <c r="BN966" s="69"/>
      <c r="BO966" s="69"/>
      <c r="BP966" s="69"/>
      <c r="BQ966" s="69"/>
      <c r="BR966" s="69"/>
      <c r="BS966" s="69"/>
      <c r="BT966" s="69"/>
      <c r="BU966" s="69"/>
      <c r="BV966" s="69"/>
      <c r="BW966" s="69"/>
      <c r="BX966" s="69"/>
      <c r="BY966" s="69"/>
      <c r="BZ966" s="69"/>
    </row>
    <row r="967" spans="1:78" ht="15" customHeight="1">
      <c r="A967" s="69"/>
      <c r="B967" s="69"/>
      <c r="C967" s="69"/>
      <c r="D967" s="69"/>
      <c r="E967" s="88"/>
      <c r="F967" s="88"/>
      <c r="G967" s="88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  <c r="AS967" s="69"/>
      <c r="AT967" s="69"/>
      <c r="AU967" s="69"/>
      <c r="AV967" s="69"/>
      <c r="AW967" s="69"/>
      <c r="AX967" s="69"/>
      <c r="AY967" s="69"/>
      <c r="AZ967" s="69"/>
      <c r="BA967" s="69"/>
      <c r="BB967" s="69"/>
      <c r="BC967" s="69"/>
      <c r="BD967" s="69"/>
      <c r="BE967" s="69"/>
      <c r="BF967" s="69"/>
      <c r="BG967" s="69"/>
      <c r="BH967" s="69"/>
      <c r="BI967" s="69"/>
      <c r="BJ967" s="69"/>
      <c r="BK967" s="69"/>
      <c r="BL967" s="69"/>
      <c r="BM967" s="69"/>
      <c r="BN967" s="69"/>
      <c r="BO967" s="69"/>
      <c r="BP967" s="69"/>
      <c r="BQ967" s="69"/>
      <c r="BR967" s="69"/>
      <c r="BS967" s="69"/>
      <c r="BT967" s="69"/>
      <c r="BU967" s="69"/>
      <c r="BV967" s="69"/>
      <c r="BW967" s="69"/>
      <c r="BX967" s="69"/>
      <c r="BY967" s="69"/>
      <c r="BZ967" s="69"/>
    </row>
    <row r="968" spans="1:78" ht="15" customHeight="1">
      <c r="A968" s="69"/>
      <c r="B968" s="69"/>
      <c r="C968" s="69"/>
      <c r="D968" s="69"/>
      <c r="E968" s="88"/>
      <c r="F968" s="88"/>
      <c r="G968" s="88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  <c r="AV968" s="69"/>
      <c r="AW968" s="69"/>
      <c r="AX968" s="69"/>
      <c r="AY968" s="69"/>
      <c r="AZ968" s="69"/>
      <c r="BA968" s="69"/>
      <c r="BB968" s="69"/>
      <c r="BC968" s="69"/>
      <c r="BD968" s="69"/>
      <c r="BE968" s="69"/>
      <c r="BF968" s="69"/>
      <c r="BG968" s="69"/>
      <c r="BH968" s="69"/>
      <c r="BI968" s="69"/>
      <c r="BJ968" s="69"/>
      <c r="BK968" s="69"/>
      <c r="BL968" s="69"/>
      <c r="BM968" s="69"/>
      <c r="BN968" s="69"/>
      <c r="BO968" s="69"/>
      <c r="BP968" s="69"/>
      <c r="BQ968" s="69"/>
      <c r="BR968" s="69"/>
      <c r="BS968" s="69"/>
      <c r="BT968" s="69"/>
      <c r="BU968" s="69"/>
      <c r="BV968" s="69"/>
      <c r="BW968" s="69"/>
      <c r="BX968" s="69"/>
      <c r="BY968" s="69"/>
      <c r="BZ968" s="69"/>
    </row>
    <row r="969" spans="1:78" ht="15" customHeight="1">
      <c r="A969" s="69"/>
      <c r="B969" s="69"/>
      <c r="C969" s="69"/>
      <c r="D969" s="69"/>
      <c r="E969" s="88"/>
      <c r="F969" s="88"/>
      <c r="G969" s="88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  <c r="AS969" s="69"/>
      <c r="AT969" s="69"/>
      <c r="AU969" s="69"/>
      <c r="AV969" s="69"/>
      <c r="AW969" s="69"/>
      <c r="AX969" s="69"/>
      <c r="AY969" s="69"/>
      <c r="AZ969" s="69"/>
      <c r="BA969" s="69"/>
      <c r="BB969" s="69"/>
      <c r="BC969" s="69"/>
      <c r="BD969" s="69"/>
      <c r="BE969" s="69"/>
      <c r="BF969" s="69"/>
      <c r="BG969" s="69"/>
      <c r="BH969" s="69"/>
      <c r="BI969" s="69"/>
      <c r="BJ969" s="69"/>
      <c r="BK969" s="69"/>
      <c r="BL969" s="69"/>
      <c r="BM969" s="69"/>
      <c r="BN969" s="69"/>
      <c r="BO969" s="69"/>
      <c r="BP969" s="69"/>
      <c r="BQ969" s="69"/>
      <c r="BR969" s="69"/>
      <c r="BS969" s="69"/>
      <c r="BT969" s="69"/>
      <c r="BU969" s="69"/>
      <c r="BV969" s="69"/>
      <c r="BW969" s="69"/>
      <c r="BX969" s="69"/>
      <c r="BY969" s="69"/>
      <c r="BZ969" s="69"/>
    </row>
    <row r="970" spans="1:78" ht="15" customHeight="1">
      <c r="A970" s="69"/>
      <c r="B970" s="69"/>
      <c r="C970" s="69"/>
      <c r="D970" s="69"/>
      <c r="E970" s="88"/>
      <c r="F970" s="88"/>
      <c r="G970" s="88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  <c r="AS970" s="69"/>
      <c r="AT970" s="69"/>
      <c r="AU970" s="69"/>
      <c r="AV970" s="69"/>
      <c r="AW970" s="69"/>
      <c r="AX970" s="69"/>
      <c r="AY970" s="69"/>
      <c r="AZ970" s="69"/>
      <c r="BA970" s="69"/>
      <c r="BB970" s="69"/>
      <c r="BC970" s="69"/>
      <c r="BD970" s="69"/>
      <c r="BE970" s="69"/>
      <c r="BF970" s="69"/>
      <c r="BG970" s="69"/>
      <c r="BH970" s="69"/>
      <c r="BI970" s="69"/>
      <c r="BJ970" s="69"/>
      <c r="BK970" s="69"/>
      <c r="BL970" s="69"/>
      <c r="BM970" s="69"/>
      <c r="BN970" s="69"/>
      <c r="BO970" s="69"/>
      <c r="BP970" s="69"/>
      <c r="BQ970" s="69"/>
      <c r="BR970" s="69"/>
      <c r="BS970" s="69"/>
      <c r="BT970" s="69"/>
      <c r="BU970" s="69"/>
      <c r="BV970" s="69"/>
      <c r="BW970" s="69"/>
      <c r="BX970" s="69"/>
      <c r="BY970" s="69"/>
      <c r="BZ970" s="69"/>
    </row>
    <row r="971" spans="1:78" ht="15" customHeight="1">
      <c r="A971" s="69"/>
      <c r="B971" s="69"/>
      <c r="C971" s="69"/>
      <c r="D971" s="69"/>
      <c r="E971" s="88"/>
      <c r="F971" s="88"/>
      <c r="G971" s="88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  <c r="AS971" s="69"/>
      <c r="AT971" s="69"/>
      <c r="AU971" s="69"/>
      <c r="AV971" s="69"/>
      <c r="AW971" s="69"/>
      <c r="AX971" s="69"/>
      <c r="AY971" s="69"/>
      <c r="AZ971" s="69"/>
      <c r="BA971" s="69"/>
      <c r="BB971" s="69"/>
      <c r="BC971" s="69"/>
      <c r="BD971" s="69"/>
      <c r="BE971" s="69"/>
      <c r="BF971" s="69"/>
      <c r="BG971" s="69"/>
      <c r="BH971" s="69"/>
      <c r="BI971" s="69"/>
      <c r="BJ971" s="69"/>
      <c r="BK971" s="69"/>
      <c r="BL971" s="69"/>
      <c r="BM971" s="69"/>
      <c r="BN971" s="69"/>
      <c r="BO971" s="69"/>
      <c r="BP971" s="69"/>
      <c r="BQ971" s="69"/>
      <c r="BR971" s="69"/>
      <c r="BS971" s="69"/>
      <c r="BT971" s="69"/>
      <c r="BU971" s="69"/>
      <c r="BV971" s="69"/>
      <c r="BW971" s="69"/>
      <c r="BX971" s="69"/>
      <c r="BY971" s="69"/>
      <c r="BZ971" s="69"/>
    </row>
    <row r="972" spans="1:78" ht="15" customHeight="1">
      <c r="A972" s="69"/>
      <c r="B972" s="69"/>
      <c r="C972" s="69"/>
      <c r="D972" s="69"/>
      <c r="E972" s="88"/>
      <c r="F972" s="88"/>
      <c r="G972" s="88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  <c r="AS972" s="69"/>
      <c r="AT972" s="69"/>
      <c r="AU972" s="69"/>
      <c r="AV972" s="69"/>
      <c r="AW972" s="69"/>
      <c r="AX972" s="69"/>
      <c r="AY972" s="69"/>
      <c r="AZ972" s="69"/>
      <c r="BA972" s="69"/>
      <c r="BB972" s="69"/>
      <c r="BC972" s="69"/>
      <c r="BD972" s="69"/>
      <c r="BE972" s="69"/>
      <c r="BF972" s="69"/>
      <c r="BG972" s="69"/>
      <c r="BH972" s="69"/>
      <c r="BI972" s="69"/>
      <c r="BJ972" s="69"/>
      <c r="BK972" s="69"/>
      <c r="BL972" s="69"/>
      <c r="BM972" s="69"/>
      <c r="BN972" s="69"/>
      <c r="BO972" s="69"/>
      <c r="BP972" s="69"/>
      <c r="BQ972" s="69"/>
      <c r="BR972" s="69"/>
      <c r="BS972" s="69"/>
      <c r="BT972" s="69"/>
      <c r="BU972" s="69"/>
      <c r="BV972" s="69"/>
      <c r="BW972" s="69"/>
      <c r="BX972" s="69"/>
      <c r="BY972" s="69"/>
      <c r="BZ972" s="69"/>
    </row>
    <row r="973" spans="1:78" ht="15" customHeight="1">
      <c r="A973" s="69"/>
      <c r="B973" s="69"/>
      <c r="C973" s="69"/>
      <c r="D973" s="69"/>
      <c r="E973" s="88"/>
      <c r="F973" s="88"/>
      <c r="G973" s="88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  <c r="AS973" s="69"/>
      <c r="AT973" s="69"/>
      <c r="AU973" s="69"/>
      <c r="AV973" s="69"/>
      <c r="AW973" s="69"/>
      <c r="AX973" s="69"/>
      <c r="AY973" s="69"/>
      <c r="AZ973" s="69"/>
      <c r="BA973" s="69"/>
      <c r="BB973" s="69"/>
      <c r="BC973" s="69"/>
      <c r="BD973" s="69"/>
      <c r="BE973" s="69"/>
      <c r="BF973" s="69"/>
      <c r="BG973" s="69"/>
      <c r="BH973" s="69"/>
      <c r="BI973" s="69"/>
      <c r="BJ973" s="69"/>
      <c r="BK973" s="69"/>
      <c r="BL973" s="69"/>
      <c r="BM973" s="69"/>
      <c r="BN973" s="69"/>
      <c r="BO973" s="69"/>
      <c r="BP973" s="69"/>
      <c r="BQ973" s="69"/>
      <c r="BR973" s="69"/>
      <c r="BS973" s="69"/>
      <c r="BT973" s="69"/>
      <c r="BU973" s="69"/>
      <c r="BV973" s="69"/>
      <c r="BW973" s="69"/>
      <c r="BX973" s="69"/>
      <c r="BY973" s="69"/>
      <c r="BZ973" s="69"/>
    </row>
    <row r="974" spans="1:78" ht="15" customHeight="1">
      <c r="A974" s="69"/>
      <c r="B974" s="69"/>
      <c r="C974" s="69"/>
      <c r="D974" s="69"/>
      <c r="E974" s="88"/>
      <c r="F974" s="88"/>
      <c r="G974" s="88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  <c r="AS974" s="69"/>
      <c r="AT974" s="69"/>
      <c r="AU974" s="69"/>
      <c r="AV974" s="69"/>
      <c r="AW974" s="69"/>
      <c r="AX974" s="69"/>
      <c r="AY974" s="69"/>
      <c r="AZ974" s="69"/>
      <c r="BA974" s="69"/>
      <c r="BB974" s="69"/>
      <c r="BC974" s="69"/>
      <c r="BD974" s="69"/>
      <c r="BE974" s="69"/>
      <c r="BF974" s="69"/>
      <c r="BG974" s="69"/>
      <c r="BH974" s="69"/>
      <c r="BI974" s="69"/>
      <c r="BJ974" s="69"/>
      <c r="BK974" s="69"/>
      <c r="BL974" s="69"/>
      <c r="BM974" s="69"/>
      <c r="BN974" s="69"/>
      <c r="BO974" s="69"/>
      <c r="BP974" s="69"/>
      <c r="BQ974" s="69"/>
      <c r="BR974" s="69"/>
      <c r="BS974" s="69"/>
      <c r="BT974" s="69"/>
      <c r="BU974" s="69"/>
      <c r="BV974" s="69"/>
      <c r="BW974" s="69"/>
      <c r="BX974" s="69"/>
      <c r="BY974" s="69"/>
      <c r="BZ974" s="69"/>
    </row>
    <row r="975" spans="1:78" ht="15" customHeight="1">
      <c r="A975" s="69"/>
      <c r="B975" s="69"/>
      <c r="C975" s="69"/>
      <c r="D975" s="69"/>
      <c r="E975" s="88"/>
      <c r="F975" s="88"/>
      <c r="G975" s="88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  <c r="AP975" s="69"/>
      <c r="AQ975" s="69"/>
      <c r="AR975" s="69"/>
      <c r="AS975" s="69"/>
      <c r="AT975" s="69"/>
      <c r="AU975" s="69"/>
      <c r="AV975" s="69"/>
      <c r="AW975" s="69"/>
      <c r="AX975" s="69"/>
      <c r="AY975" s="69"/>
      <c r="AZ975" s="69"/>
      <c r="BA975" s="69"/>
      <c r="BB975" s="69"/>
      <c r="BC975" s="69"/>
      <c r="BD975" s="69"/>
      <c r="BE975" s="69"/>
      <c r="BF975" s="69"/>
      <c r="BG975" s="69"/>
      <c r="BH975" s="69"/>
      <c r="BI975" s="69"/>
      <c r="BJ975" s="69"/>
      <c r="BK975" s="69"/>
      <c r="BL975" s="69"/>
      <c r="BM975" s="69"/>
      <c r="BN975" s="69"/>
      <c r="BO975" s="69"/>
      <c r="BP975" s="69"/>
      <c r="BQ975" s="69"/>
      <c r="BR975" s="69"/>
      <c r="BS975" s="69"/>
      <c r="BT975" s="69"/>
      <c r="BU975" s="69"/>
      <c r="BV975" s="69"/>
      <c r="BW975" s="69"/>
      <c r="BX975" s="69"/>
      <c r="BY975" s="69"/>
      <c r="BZ975" s="69"/>
    </row>
    <row r="976" spans="1:78" ht="15" customHeight="1">
      <c r="A976" s="69"/>
      <c r="B976" s="69"/>
      <c r="C976" s="69"/>
      <c r="D976" s="69"/>
      <c r="E976" s="88"/>
      <c r="F976" s="88"/>
      <c r="G976" s="88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  <c r="AP976" s="69"/>
      <c r="AQ976" s="69"/>
      <c r="AR976" s="69"/>
      <c r="AS976" s="69"/>
      <c r="AT976" s="69"/>
      <c r="AU976" s="69"/>
      <c r="AV976" s="69"/>
      <c r="AW976" s="69"/>
      <c r="AX976" s="69"/>
      <c r="AY976" s="69"/>
      <c r="AZ976" s="69"/>
      <c r="BA976" s="69"/>
      <c r="BB976" s="69"/>
      <c r="BC976" s="69"/>
      <c r="BD976" s="69"/>
      <c r="BE976" s="69"/>
      <c r="BF976" s="69"/>
      <c r="BG976" s="69"/>
      <c r="BH976" s="69"/>
      <c r="BI976" s="69"/>
      <c r="BJ976" s="69"/>
      <c r="BK976" s="69"/>
      <c r="BL976" s="69"/>
      <c r="BM976" s="69"/>
      <c r="BN976" s="69"/>
      <c r="BO976" s="69"/>
      <c r="BP976" s="69"/>
      <c r="BQ976" s="69"/>
      <c r="BR976" s="69"/>
      <c r="BS976" s="69"/>
      <c r="BT976" s="69"/>
      <c r="BU976" s="69"/>
      <c r="BV976" s="69"/>
      <c r="BW976" s="69"/>
      <c r="BX976" s="69"/>
      <c r="BY976" s="69"/>
      <c r="BZ976" s="69"/>
    </row>
    <row r="977" spans="1:78" ht="15" customHeight="1">
      <c r="A977" s="69"/>
      <c r="B977" s="69"/>
      <c r="C977" s="69"/>
      <c r="D977" s="69"/>
      <c r="E977" s="88"/>
      <c r="F977" s="88"/>
      <c r="G977" s="88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  <c r="AP977" s="69"/>
      <c r="AQ977" s="69"/>
      <c r="AR977" s="69"/>
      <c r="AS977" s="69"/>
      <c r="AT977" s="69"/>
      <c r="AU977" s="69"/>
      <c r="AV977" s="69"/>
      <c r="AW977" s="69"/>
      <c r="AX977" s="69"/>
      <c r="AY977" s="69"/>
      <c r="AZ977" s="69"/>
      <c r="BA977" s="69"/>
      <c r="BB977" s="69"/>
      <c r="BC977" s="69"/>
      <c r="BD977" s="69"/>
      <c r="BE977" s="69"/>
      <c r="BF977" s="69"/>
      <c r="BG977" s="69"/>
      <c r="BH977" s="69"/>
      <c r="BI977" s="69"/>
      <c r="BJ977" s="69"/>
      <c r="BK977" s="69"/>
      <c r="BL977" s="69"/>
      <c r="BM977" s="69"/>
      <c r="BN977" s="69"/>
      <c r="BO977" s="69"/>
      <c r="BP977" s="69"/>
      <c r="BQ977" s="69"/>
      <c r="BR977" s="69"/>
      <c r="BS977" s="69"/>
      <c r="BT977" s="69"/>
      <c r="BU977" s="69"/>
      <c r="BV977" s="69"/>
      <c r="BW977" s="69"/>
      <c r="BX977" s="69"/>
      <c r="BY977" s="69"/>
      <c r="BZ977" s="69"/>
    </row>
    <row r="978" spans="1:78" ht="15" customHeight="1">
      <c r="A978" s="69"/>
      <c r="B978" s="69"/>
      <c r="C978" s="69"/>
      <c r="D978" s="69"/>
      <c r="E978" s="88"/>
      <c r="F978" s="88"/>
      <c r="G978" s="88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  <c r="AQ978" s="69"/>
      <c r="AR978" s="69"/>
      <c r="AS978" s="69"/>
      <c r="AT978" s="69"/>
      <c r="AU978" s="69"/>
      <c r="AV978" s="69"/>
      <c r="AW978" s="69"/>
      <c r="AX978" s="69"/>
      <c r="AY978" s="69"/>
      <c r="AZ978" s="69"/>
      <c r="BA978" s="69"/>
      <c r="BB978" s="69"/>
      <c r="BC978" s="69"/>
      <c r="BD978" s="69"/>
      <c r="BE978" s="69"/>
      <c r="BF978" s="69"/>
      <c r="BG978" s="69"/>
      <c r="BH978" s="69"/>
      <c r="BI978" s="69"/>
      <c r="BJ978" s="69"/>
      <c r="BK978" s="69"/>
      <c r="BL978" s="69"/>
      <c r="BM978" s="69"/>
      <c r="BN978" s="69"/>
      <c r="BO978" s="69"/>
      <c r="BP978" s="69"/>
      <c r="BQ978" s="69"/>
      <c r="BR978" s="69"/>
      <c r="BS978" s="69"/>
      <c r="BT978" s="69"/>
      <c r="BU978" s="69"/>
      <c r="BV978" s="69"/>
      <c r="BW978" s="69"/>
      <c r="BX978" s="69"/>
      <c r="BY978" s="69"/>
      <c r="BZ978" s="69"/>
    </row>
    <row r="979" spans="1:78" ht="15" customHeight="1">
      <c r="A979" s="69"/>
      <c r="B979" s="69"/>
      <c r="C979" s="69"/>
      <c r="D979" s="69"/>
      <c r="E979" s="88"/>
      <c r="F979" s="88"/>
      <c r="G979" s="88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  <c r="AP979" s="69"/>
      <c r="AQ979" s="69"/>
      <c r="AR979" s="69"/>
      <c r="AS979" s="69"/>
      <c r="AT979" s="69"/>
      <c r="AU979" s="69"/>
      <c r="AV979" s="69"/>
      <c r="AW979" s="69"/>
      <c r="AX979" s="69"/>
      <c r="AY979" s="69"/>
      <c r="AZ979" s="69"/>
      <c r="BA979" s="69"/>
      <c r="BB979" s="69"/>
      <c r="BC979" s="69"/>
      <c r="BD979" s="69"/>
      <c r="BE979" s="69"/>
      <c r="BF979" s="69"/>
      <c r="BG979" s="69"/>
      <c r="BH979" s="69"/>
      <c r="BI979" s="69"/>
      <c r="BJ979" s="69"/>
      <c r="BK979" s="69"/>
      <c r="BL979" s="69"/>
      <c r="BM979" s="69"/>
      <c r="BN979" s="69"/>
      <c r="BO979" s="69"/>
      <c r="BP979" s="69"/>
      <c r="BQ979" s="69"/>
      <c r="BR979" s="69"/>
      <c r="BS979" s="69"/>
      <c r="BT979" s="69"/>
      <c r="BU979" s="69"/>
      <c r="BV979" s="69"/>
      <c r="BW979" s="69"/>
      <c r="BX979" s="69"/>
      <c r="BY979" s="69"/>
      <c r="BZ979" s="69"/>
    </row>
    <row r="980" spans="1:78" ht="15" customHeight="1">
      <c r="A980" s="69"/>
      <c r="B980" s="69"/>
      <c r="C980" s="69"/>
      <c r="D980" s="69"/>
      <c r="E980" s="88"/>
      <c r="F980" s="88"/>
      <c r="G980" s="88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  <c r="AP980" s="69"/>
      <c r="AQ980" s="69"/>
      <c r="AR980" s="69"/>
      <c r="AS980" s="69"/>
      <c r="AT980" s="69"/>
      <c r="AU980" s="69"/>
      <c r="AV980" s="69"/>
      <c r="AW980" s="69"/>
      <c r="AX980" s="69"/>
      <c r="AY980" s="69"/>
      <c r="AZ980" s="69"/>
      <c r="BA980" s="69"/>
      <c r="BB980" s="69"/>
      <c r="BC980" s="69"/>
      <c r="BD980" s="69"/>
      <c r="BE980" s="69"/>
      <c r="BF980" s="69"/>
      <c r="BG980" s="69"/>
      <c r="BH980" s="69"/>
      <c r="BI980" s="69"/>
      <c r="BJ980" s="69"/>
      <c r="BK980" s="69"/>
      <c r="BL980" s="69"/>
      <c r="BM980" s="69"/>
      <c r="BN980" s="69"/>
      <c r="BO980" s="69"/>
      <c r="BP980" s="69"/>
      <c r="BQ980" s="69"/>
      <c r="BR980" s="69"/>
      <c r="BS980" s="69"/>
      <c r="BT980" s="69"/>
      <c r="BU980" s="69"/>
      <c r="BV980" s="69"/>
      <c r="BW980" s="69"/>
      <c r="BX980" s="69"/>
      <c r="BY980" s="69"/>
      <c r="BZ980" s="69"/>
    </row>
    <row r="981" spans="1:78" ht="15" customHeight="1">
      <c r="A981" s="69"/>
      <c r="B981" s="69"/>
      <c r="C981" s="69"/>
      <c r="D981" s="69"/>
      <c r="E981" s="88"/>
      <c r="F981" s="88"/>
      <c r="G981" s="88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  <c r="AP981" s="69"/>
      <c r="AQ981" s="69"/>
      <c r="AR981" s="69"/>
      <c r="AS981" s="69"/>
      <c r="AT981" s="69"/>
      <c r="AU981" s="69"/>
      <c r="AV981" s="69"/>
      <c r="AW981" s="69"/>
      <c r="AX981" s="69"/>
      <c r="AY981" s="69"/>
      <c r="AZ981" s="69"/>
      <c r="BA981" s="69"/>
      <c r="BB981" s="69"/>
      <c r="BC981" s="69"/>
      <c r="BD981" s="69"/>
      <c r="BE981" s="69"/>
      <c r="BF981" s="69"/>
      <c r="BG981" s="69"/>
      <c r="BH981" s="69"/>
      <c r="BI981" s="69"/>
      <c r="BJ981" s="69"/>
      <c r="BK981" s="69"/>
      <c r="BL981" s="69"/>
      <c r="BM981" s="69"/>
      <c r="BN981" s="69"/>
      <c r="BO981" s="69"/>
      <c r="BP981" s="69"/>
      <c r="BQ981" s="69"/>
      <c r="BR981" s="69"/>
      <c r="BS981" s="69"/>
      <c r="BT981" s="69"/>
      <c r="BU981" s="69"/>
      <c r="BV981" s="69"/>
      <c r="BW981" s="69"/>
      <c r="BX981" s="69"/>
      <c r="BY981" s="69"/>
      <c r="BZ981" s="69"/>
    </row>
    <row r="982" spans="1:78" ht="15" customHeight="1">
      <c r="A982" s="69"/>
      <c r="B982" s="69"/>
      <c r="C982" s="69"/>
      <c r="D982" s="69"/>
      <c r="E982" s="88"/>
      <c r="F982" s="88"/>
      <c r="G982" s="88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  <c r="AP982" s="69"/>
      <c r="AQ982" s="69"/>
      <c r="AR982" s="69"/>
      <c r="AS982" s="69"/>
      <c r="AT982" s="69"/>
      <c r="AU982" s="69"/>
      <c r="AV982" s="69"/>
      <c r="AW982" s="69"/>
      <c r="AX982" s="69"/>
      <c r="AY982" s="69"/>
      <c r="AZ982" s="69"/>
      <c r="BA982" s="69"/>
      <c r="BB982" s="69"/>
      <c r="BC982" s="69"/>
      <c r="BD982" s="69"/>
      <c r="BE982" s="69"/>
      <c r="BF982" s="69"/>
      <c r="BG982" s="69"/>
      <c r="BH982" s="69"/>
      <c r="BI982" s="69"/>
      <c r="BJ982" s="69"/>
      <c r="BK982" s="69"/>
      <c r="BL982" s="69"/>
      <c r="BM982" s="69"/>
      <c r="BN982" s="69"/>
      <c r="BO982" s="69"/>
      <c r="BP982" s="69"/>
      <c r="BQ982" s="69"/>
      <c r="BR982" s="69"/>
      <c r="BS982" s="69"/>
      <c r="BT982" s="69"/>
      <c r="BU982" s="69"/>
      <c r="BV982" s="69"/>
      <c r="BW982" s="69"/>
      <c r="BX982" s="69"/>
      <c r="BY982" s="69"/>
      <c r="BZ982" s="69"/>
    </row>
    <row r="983" spans="1:78" ht="15" customHeight="1">
      <c r="A983" s="69"/>
      <c r="B983" s="69"/>
      <c r="C983" s="69"/>
      <c r="D983" s="69"/>
      <c r="E983" s="88"/>
      <c r="F983" s="88"/>
      <c r="G983" s="88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  <c r="AP983" s="69"/>
      <c r="AQ983" s="69"/>
      <c r="AR983" s="69"/>
      <c r="AS983" s="69"/>
      <c r="AT983" s="69"/>
      <c r="AU983" s="69"/>
      <c r="AV983" s="69"/>
      <c r="AW983" s="69"/>
      <c r="AX983" s="69"/>
      <c r="AY983" s="69"/>
      <c r="AZ983" s="69"/>
      <c r="BA983" s="69"/>
      <c r="BB983" s="69"/>
      <c r="BC983" s="69"/>
      <c r="BD983" s="69"/>
      <c r="BE983" s="69"/>
      <c r="BF983" s="69"/>
      <c r="BG983" s="69"/>
      <c r="BH983" s="69"/>
      <c r="BI983" s="69"/>
      <c r="BJ983" s="69"/>
      <c r="BK983" s="69"/>
      <c r="BL983" s="69"/>
      <c r="BM983" s="69"/>
      <c r="BN983" s="69"/>
      <c r="BO983" s="69"/>
      <c r="BP983" s="69"/>
      <c r="BQ983" s="69"/>
      <c r="BR983" s="69"/>
      <c r="BS983" s="69"/>
      <c r="BT983" s="69"/>
      <c r="BU983" s="69"/>
      <c r="BV983" s="69"/>
      <c r="BW983" s="69"/>
      <c r="BX983" s="69"/>
      <c r="BY983" s="69"/>
      <c r="BZ983" s="69"/>
    </row>
    <row r="984" spans="1:78" ht="15" customHeight="1">
      <c r="A984" s="69"/>
      <c r="B984" s="69"/>
      <c r="C984" s="69"/>
      <c r="D984" s="69"/>
      <c r="E984" s="88"/>
      <c r="F984" s="88"/>
      <c r="G984" s="88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  <c r="AP984" s="69"/>
      <c r="AQ984" s="69"/>
      <c r="AR984" s="69"/>
      <c r="AS984" s="69"/>
      <c r="AT984" s="69"/>
      <c r="AU984" s="69"/>
      <c r="AV984" s="69"/>
      <c r="AW984" s="69"/>
      <c r="AX984" s="69"/>
      <c r="AY984" s="69"/>
      <c r="AZ984" s="69"/>
      <c r="BA984" s="69"/>
      <c r="BB984" s="69"/>
      <c r="BC984" s="69"/>
      <c r="BD984" s="69"/>
      <c r="BE984" s="69"/>
      <c r="BF984" s="69"/>
      <c r="BG984" s="69"/>
      <c r="BH984" s="69"/>
      <c r="BI984" s="69"/>
      <c r="BJ984" s="69"/>
      <c r="BK984" s="69"/>
      <c r="BL984" s="69"/>
      <c r="BM984" s="69"/>
      <c r="BN984" s="69"/>
      <c r="BO984" s="69"/>
      <c r="BP984" s="69"/>
      <c r="BQ984" s="69"/>
      <c r="BR984" s="69"/>
      <c r="BS984" s="69"/>
      <c r="BT984" s="69"/>
      <c r="BU984" s="69"/>
      <c r="BV984" s="69"/>
      <c r="BW984" s="69"/>
      <c r="BX984" s="69"/>
      <c r="BY984" s="69"/>
      <c r="BZ984" s="69"/>
    </row>
    <row r="985" spans="1:78" ht="15" customHeight="1">
      <c r="A985" s="69"/>
      <c r="B985" s="69"/>
      <c r="C985" s="69"/>
      <c r="D985" s="69"/>
      <c r="E985" s="88"/>
      <c r="F985" s="88"/>
      <c r="G985" s="88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  <c r="AP985" s="69"/>
      <c r="AQ985" s="69"/>
      <c r="AR985" s="69"/>
      <c r="AS985" s="69"/>
      <c r="AT985" s="69"/>
      <c r="AU985" s="69"/>
      <c r="AV985" s="69"/>
      <c r="AW985" s="69"/>
      <c r="AX985" s="69"/>
      <c r="AY985" s="69"/>
      <c r="AZ985" s="69"/>
      <c r="BA985" s="69"/>
      <c r="BB985" s="69"/>
      <c r="BC985" s="69"/>
      <c r="BD985" s="69"/>
      <c r="BE985" s="69"/>
      <c r="BF985" s="69"/>
      <c r="BG985" s="69"/>
      <c r="BH985" s="69"/>
      <c r="BI985" s="69"/>
      <c r="BJ985" s="69"/>
      <c r="BK985" s="69"/>
      <c r="BL985" s="69"/>
      <c r="BM985" s="69"/>
      <c r="BN985" s="69"/>
      <c r="BO985" s="69"/>
      <c r="BP985" s="69"/>
      <c r="BQ985" s="69"/>
      <c r="BR985" s="69"/>
      <c r="BS985" s="69"/>
      <c r="BT985" s="69"/>
      <c r="BU985" s="69"/>
      <c r="BV985" s="69"/>
      <c r="BW985" s="69"/>
      <c r="BX985" s="69"/>
      <c r="BY985" s="69"/>
      <c r="BZ985" s="69"/>
    </row>
    <row r="986" spans="1:78" ht="15" customHeight="1">
      <c r="A986" s="69"/>
      <c r="B986" s="69"/>
      <c r="C986" s="69"/>
      <c r="D986" s="69"/>
      <c r="E986" s="88"/>
      <c r="F986" s="88"/>
      <c r="G986" s="88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  <c r="AP986" s="69"/>
      <c r="AQ986" s="69"/>
      <c r="AR986" s="69"/>
      <c r="AS986" s="69"/>
      <c r="AT986" s="69"/>
      <c r="AU986" s="69"/>
      <c r="AV986" s="69"/>
      <c r="AW986" s="69"/>
      <c r="AX986" s="69"/>
      <c r="AY986" s="69"/>
      <c r="AZ986" s="69"/>
      <c r="BA986" s="69"/>
      <c r="BB986" s="69"/>
      <c r="BC986" s="69"/>
      <c r="BD986" s="69"/>
      <c r="BE986" s="69"/>
      <c r="BF986" s="69"/>
      <c r="BG986" s="69"/>
      <c r="BH986" s="69"/>
      <c r="BI986" s="69"/>
      <c r="BJ986" s="69"/>
      <c r="BK986" s="69"/>
      <c r="BL986" s="69"/>
      <c r="BM986" s="69"/>
      <c r="BN986" s="69"/>
      <c r="BO986" s="69"/>
      <c r="BP986" s="69"/>
      <c r="BQ986" s="69"/>
      <c r="BR986" s="69"/>
      <c r="BS986" s="69"/>
      <c r="BT986" s="69"/>
      <c r="BU986" s="69"/>
      <c r="BV986" s="69"/>
      <c r="BW986" s="69"/>
      <c r="BX986" s="69"/>
      <c r="BY986" s="69"/>
      <c r="BZ986" s="69"/>
    </row>
    <row r="987" spans="1:78" ht="15" customHeight="1">
      <c r="A987" s="69"/>
      <c r="B987" s="69"/>
      <c r="C987" s="69"/>
      <c r="D987" s="69"/>
      <c r="E987" s="88"/>
      <c r="F987" s="88"/>
      <c r="G987" s="88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  <c r="AP987" s="69"/>
      <c r="AQ987" s="69"/>
      <c r="AR987" s="69"/>
      <c r="AS987" s="69"/>
      <c r="AT987" s="69"/>
      <c r="AU987" s="69"/>
      <c r="AV987" s="69"/>
      <c r="AW987" s="69"/>
      <c r="AX987" s="69"/>
      <c r="AY987" s="69"/>
      <c r="AZ987" s="69"/>
      <c r="BA987" s="69"/>
      <c r="BB987" s="69"/>
      <c r="BC987" s="69"/>
      <c r="BD987" s="69"/>
      <c r="BE987" s="69"/>
      <c r="BF987" s="69"/>
      <c r="BG987" s="69"/>
      <c r="BH987" s="69"/>
      <c r="BI987" s="69"/>
      <c r="BJ987" s="69"/>
      <c r="BK987" s="69"/>
      <c r="BL987" s="69"/>
      <c r="BM987" s="69"/>
      <c r="BN987" s="69"/>
      <c r="BO987" s="69"/>
      <c r="BP987" s="69"/>
      <c r="BQ987" s="69"/>
      <c r="BR987" s="69"/>
      <c r="BS987" s="69"/>
      <c r="BT987" s="69"/>
      <c r="BU987" s="69"/>
      <c r="BV987" s="69"/>
      <c r="BW987" s="69"/>
      <c r="BX987" s="69"/>
      <c r="BY987" s="69"/>
      <c r="BZ987" s="69"/>
    </row>
    <row r="988" spans="1:78" ht="15" customHeight="1">
      <c r="A988" s="69"/>
      <c r="B988" s="69"/>
      <c r="C988" s="69"/>
      <c r="D988" s="69"/>
      <c r="E988" s="88"/>
      <c r="F988" s="88"/>
      <c r="G988" s="88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  <c r="AP988" s="69"/>
      <c r="AQ988" s="69"/>
      <c r="AR988" s="69"/>
      <c r="AS988" s="69"/>
      <c r="AT988" s="69"/>
      <c r="AU988" s="69"/>
      <c r="AV988" s="69"/>
      <c r="AW988" s="69"/>
      <c r="AX988" s="69"/>
      <c r="AY988" s="69"/>
      <c r="AZ988" s="69"/>
      <c r="BA988" s="69"/>
      <c r="BB988" s="69"/>
      <c r="BC988" s="69"/>
      <c r="BD988" s="69"/>
      <c r="BE988" s="69"/>
      <c r="BF988" s="69"/>
      <c r="BG988" s="69"/>
      <c r="BH988" s="69"/>
      <c r="BI988" s="69"/>
      <c r="BJ988" s="69"/>
      <c r="BK988" s="69"/>
      <c r="BL988" s="69"/>
      <c r="BM988" s="69"/>
      <c r="BN988" s="69"/>
      <c r="BO988" s="69"/>
      <c r="BP988" s="69"/>
      <c r="BQ988" s="69"/>
      <c r="BR988" s="69"/>
      <c r="BS988" s="69"/>
      <c r="BT988" s="69"/>
      <c r="BU988" s="69"/>
      <c r="BV988" s="69"/>
      <c r="BW988" s="69"/>
      <c r="BX988" s="69"/>
      <c r="BY988" s="69"/>
      <c r="BZ988" s="69"/>
    </row>
    <row r="989" spans="1:78" ht="15" customHeight="1">
      <c r="A989" s="69"/>
      <c r="B989" s="69"/>
      <c r="C989" s="69"/>
      <c r="D989" s="69"/>
      <c r="E989" s="88"/>
      <c r="F989" s="88"/>
      <c r="G989" s="88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  <c r="AP989" s="69"/>
      <c r="AQ989" s="69"/>
      <c r="AR989" s="69"/>
      <c r="AS989" s="69"/>
      <c r="AT989" s="69"/>
      <c r="AU989" s="69"/>
      <c r="AV989" s="69"/>
      <c r="AW989" s="69"/>
      <c r="AX989" s="69"/>
      <c r="AY989" s="69"/>
      <c r="AZ989" s="69"/>
      <c r="BA989" s="69"/>
      <c r="BB989" s="69"/>
      <c r="BC989" s="69"/>
      <c r="BD989" s="69"/>
      <c r="BE989" s="69"/>
      <c r="BF989" s="69"/>
      <c r="BG989" s="69"/>
      <c r="BH989" s="69"/>
      <c r="BI989" s="69"/>
      <c r="BJ989" s="69"/>
      <c r="BK989" s="69"/>
      <c r="BL989" s="69"/>
      <c r="BM989" s="69"/>
      <c r="BN989" s="69"/>
      <c r="BO989" s="69"/>
      <c r="BP989" s="69"/>
      <c r="BQ989" s="69"/>
      <c r="BR989" s="69"/>
      <c r="BS989" s="69"/>
      <c r="BT989" s="69"/>
      <c r="BU989" s="69"/>
      <c r="BV989" s="69"/>
      <c r="BW989" s="69"/>
      <c r="BX989" s="69"/>
      <c r="BY989" s="69"/>
      <c r="BZ989" s="69"/>
    </row>
    <row r="990" spans="1:78" ht="15" customHeight="1">
      <c r="A990" s="69"/>
      <c r="B990" s="69"/>
      <c r="C990" s="69"/>
      <c r="D990" s="69"/>
      <c r="E990" s="88"/>
      <c r="F990" s="88"/>
      <c r="G990" s="88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  <c r="AP990" s="69"/>
      <c r="AQ990" s="69"/>
      <c r="AR990" s="69"/>
      <c r="AS990" s="69"/>
      <c r="AT990" s="69"/>
      <c r="AU990" s="69"/>
      <c r="AV990" s="69"/>
      <c r="AW990" s="69"/>
      <c r="AX990" s="69"/>
      <c r="AY990" s="69"/>
      <c r="AZ990" s="69"/>
      <c r="BA990" s="69"/>
      <c r="BB990" s="69"/>
      <c r="BC990" s="69"/>
      <c r="BD990" s="69"/>
      <c r="BE990" s="69"/>
      <c r="BF990" s="69"/>
      <c r="BG990" s="69"/>
      <c r="BH990" s="69"/>
      <c r="BI990" s="69"/>
      <c r="BJ990" s="69"/>
      <c r="BK990" s="69"/>
      <c r="BL990" s="69"/>
      <c r="BM990" s="69"/>
      <c r="BN990" s="69"/>
      <c r="BO990" s="69"/>
      <c r="BP990" s="69"/>
      <c r="BQ990" s="69"/>
      <c r="BR990" s="69"/>
      <c r="BS990" s="69"/>
      <c r="BT990" s="69"/>
      <c r="BU990" s="69"/>
      <c r="BV990" s="69"/>
      <c r="BW990" s="69"/>
      <c r="BX990" s="69"/>
      <c r="BY990" s="69"/>
      <c r="BZ990" s="69"/>
    </row>
    <row r="991" spans="1:78" ht="15" customHeight="1">
      <c r="A991" s="69"/>
      <c r="B991" s="69"/>
      <c r="C991" s="69"/>
      <c r="D991" s="69"/>
      <c r="E991" s="88"/>
      <c r="F991" s="88"/>
      <c r="G991" s="88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  <c r="AP991" s="69"/>
      <c r="AQ991" s="69"/>
      <c r="AR991" s="69"/>
      <c r="AS991" s="69"/>
      <c r="AT991" s="69"/>
      <c r="AU991" s="69"/>
      <c r="AV991" s="69"/>
      <c r="AW991" s="69"/>
      <c r="AX991" s="69"/>
      <c r="AY991" s="69"/>
      <c r="AZ991" s="69"/>
      <c r="BA991" s="69"/>
      <c r="BB991" s="69"/>
      <c r="BC991" s="69"/>
      <c r="BD991" s="69"/>
      <c r="BE991" s="69"/>
      <c r="BF991" s="69"/>
      <c r="BG991" s="69"/>
      <c r="BH991" s="69"/>
      <c r="BI991" s="69"/>
      <c r="BJ991" s="69"/>
      <c r="BK991" s="69"/>
      <c r="BL991" s="69"/>
      <c r="BM991" s="69"/>
      <c r="BN991" s="69"/>
      <c r="BO991" s="69"/>
      <c r="BP991" s="69"/>
      <c r="BQ991" s="69"/>
      <c r="BR991" s="69"/>
      <c r="BS991" s="69"/>
      <c r="BT991" s="69"/>
      <c r="BU991" s="69"/>
      <c r="BV991" s="69"/>
      <c r="BW991" s="69"/>
      <c r="BX991" s="69"/>
      <c r="BY991" s="69"/>
      <c r="BZ991" s="69"/>
    </row>
    <row r="992" spans="1:78" ht="15" customHeight="1">
      <c r="A992" s="69"/>
      <c r="B992" s="69"/>
      <c r="C992" s="69"/>
      <c r="D992" s="69"/>
      <c r="E992" s="88"/>
      <c r="F992" s="88"/>
      <c r="G992" s="88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  <c r="AP992" s="69"/>
      <c r="AQ992" s="69"/>
      <c r="AR992" s="69"/>
      <c r="AS992" s="69"/>
      <c r="AT992" s="69"/>
      <c r="AU992" s="69"/>
      <c r="AV992" s="69"/>
      <c r="AW992" s="69"/>
      <c r="AX992" s="69"/>
      <c r="AY992" s="69"/>
      <c r="AZ992" s="69"/>
      <c r="BA992" s="69"/>
      <c r="BB992" s="69"/>
      <c r="BC992" s="69"/>
      <c r="BD992" s="69"/>
      <c r="BE992" s="69"/>
      <c r="BF992" s="69"/>
      <c r="BG992" s="69"/>
      <c r="BH992" s="69"/>
      <c r="BI992" s="69"/>
      <c r="BJ992" s="69"/>
      <c r="BK992" s="69"/>
      <c r="BL992" s="69"/>
      <c r="BM992" s="69"/>
      <c r="BN992" s="69"/>
      <c r="BO992" s="69"/>
      <c r="BP992" s="69"/>
      <c r="BQ992" s="69"/>
      <c r="BR992" s="69"/>
      <c r="BS992" s="69"/>
      <c r="BT992" s="69"/>
      <c r="BU992" s="69"/>
      <c r="BV992" s="69"/>
      <c r="BW992" s="69"/>
      <c r="BX992" s="69"/>
      <c r="BY992" s="69"/>
      <c r="BZ992" s="69"/>
    </row>
    <row r="993" spans="1:78" ht="15" customHeight="1">
      <c r="A993" s="69"/>
      <c r="B993" s="69"/>
      <c r="C993" s="69"/>
      <c r="D993" s="69"/>
      <c r="E993" s="88"/>
      <c r="F993" s="88"/>
      <c r="G993" s="88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  <c r="AP993" s="69"/>
      <c r="AQ993" s="69"/>
      <c r="AR993" s="69"/>
      <c r="AS993" s="69"/>
      <c r="AT993" s="69"/>
      <c r="AU993" s="69"/>
      <c r="AV993" s="69"/>
      <c r="AW993" s="69"/>
      <c r="AX993" s="69"/>
      <c r="AY993" s="69"/>
      <c r="AZ993" s="69"/>
      <c r="BA993" s="69"/>
      <c r="BB993" s="69"/>
      <c r="BC993" s="69"/>
      <c r="BD993" s="69"/>
      <c r="BE993" s="69"/>
      <c r="BF993" s="69"/>
      <c r="BG993" s="69"/>
      <c r="BH993" s="69"/>
      <c r="BI993" s="69"/>
      <c r="BJ993" s="69"/>
      <c r="BK993" s="69"/>
      <c r="BL993" s="69"/>
      <c r="BM993" s="69"/>
      <c r="BN993" s="69"/>
      <c r="BO993" s="69"/>
      <c r="BP993" s="69"/>
      <c r="BQ993" s="69"/>
      <c r="BR993" s="69"/>
      <c r="BS993" s="69"/>
      <c r="BT993" s="69"/>
      <c r="BU993" s="69"/>
      <c r="BV993" s="69"/>
      <c r="BW993" s="69"/>
      <c r="BX993" s="69"/>
      <c r="BY993" s="69"/>
      <c r="BZ993" s="69"/>
    </row>
    <row r="994" spans="1:78" ht="15" customHeight="1">
      <c r="A994" s="69"/>
      <c r="B994" s="69"/>
      <c r="C994" s="69"/>
      <c r="D994" s="69"/>
      <c r="E994" s="88"/>
      <c r="F994" s="88"/>
      <c r="G994" s="88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  <c r="AQ994" s="69"/>
      <c r="AR994" s="69"/>
      <c r="AS994" s="69"/>
      <c r="AT994" s="69"/>
      <c r="AU994" s="69"/>
      <c r="AV994" s="69"/>
      <c r="AW994" s="69"/>
      <c r="AX994" s="69"/>
      <c r="AY994" s="69"/>
      <c r="AZ994" s="69"/>
      <c r="BA994" s="69"/>
      <c r="BB994" s="69"/>
      <c r="BC994" s="69"/>
      <c r="BD994" s="69"/>
      <c r="BE994" s="69"/>
      <c r="BF994" s="69"/>
      <c r="BG994" s="69"/>
      <c r="BH994" s="69"/>
      <c r="BI994" s="69"/>
      <c r="BJ994" s="69"/>
      <c r="BK994" s="69"/>
      <c r="BL994" s="69"/>
      <c r="BM994" s="69"/>
      <c r="BN994" s="69"/>
      <c r="BO994" s="69"/>
      <c r="BP994" s="69"/>
      <c r="BQ994" s="69"/>
      <c r="BR994" s="69"/>
      <c r="BS994" s="69"/>
      <c r="BT994" s="69"/>
      <c r="BU994" s="69"/>
      <c r="BV994" s="69"/>
      <c r="BW994" s="69"/>
      <c r="BX994" s="69"/>
      <c r="BY994" s="69"/>
      <c r="BZ994" s="69"/>
    </row>
    <row r="995" spans="1:78" ht="15" customHeight="1">
      <c r="A995" s="69"/>
      <c r="B995" s="69"/>
      <c r="C995" s="69"/>
      <c r="D995" s="69"/>
      <c r="E995" s="88"/>
      <c r="F995" s="88"/>
      <c r="G995" s="88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  <c r="AP995" s="69"/>
      <c r="AQ995" s="69"/>
      <c r="AR995" s="69"/>
      <c r="AS995" s="69"/>
      <c r="AT995" s="69"/>
      <c r="AU995" s="69"/>
      <c r="AV995" s="69"/>
      <c r="AW995" s="69"/>
      <c r="AX995" s="69"/>
      <c r="AY995" s="69"/>
      <c r="AZ995" s="69"/>
      <c r="BA995" s="69"/>
      <c r="BB995" s="69"/>
      <c r="BC995" s="69"/>
      <c r="BD995" s="69"/>
      <c r="BE995" s="69"/>
      <c r="BF995" s="69"/>
      <c r="BG995" s="69"/>
      <c r="BH995" s="69"/>
      <c r="BI995" s="69"/>
      <c r="BJ995" s="69"/>
      <c r="BK995" s="69"/>
      <c r="BL995" s="69"/>
      <c r="BM995" s="69"/>
      <c r="BN995" s="69"/>
      <c r="BO995" s="69"/>
      <c r="BP995" s="69"/>
      <c r="BQ995" s="69"/>
      <c r="BR995" s="69"/>
      <c r="BS995" s="69"/>
      <c r="BT995" s="69"/>
      <c r="BU995" s="69"/>
      <c r="BV995" s="69"/>
      <c r="BW995" s="69"/>
      <c r="BX995" s="69"/>
      <c r="BY995" s="69"/>
      <c r="BZ995" s="69"/>
    </row>
    <row r="996" spans="1:78" ht="15" customHeight="1">
      <c r="A996" s="69"/>
      <c r="B996" s="69"/>
      <c r="C996" s="69"/>
      <c r="D996" s="69"/>
      <c r="E996" s="88"/>
      <c r="F996" s="88"/>
      <c r="G996" s="88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  <c r="AP996" s="69"/>
      <c r="AQ996" s="69"/>
      <c r="AR996" s="69"/>
      <c r="AS996" s="69"/>
      <c r="AT996" s="69"/>
      <c r="AU996" s="69"/>
      <c r="AV996" s="69"/>
      <c r="AW996" s="69"/>
      <c r="AX996" s="69"/>
      <c r="AY996" s="69"/>
      <c r="AZ996" s="69"/>
      <c r="BA996" s="69"/>
      <c r="BB996" s="69"/>
      <c r="BC996" s="69"/>
      <c r="BD996" s="69"/>
      <c r="BE996" s="69"/>
      <c r="BF996" s="69"/>
      <c r="BG996" s="69"/>
      <c r="BH996" s="69"/>
      <c r="BI996" s="69"/>
      <c r="BJ996" s="69"/>
      <c r="BK996" s="69"/>
      <c r="BL996" s="69"/>
      <c r="BM996" s="69"/>
      <c r="BN996" s="69"/>
      <c r="BO996" s="69"/>
      <c r="BP996" s="69"/>
      <c r="BQ996" s="69"/>
      <c r="BR996" s="69"/>
      <c r="BS996" s="69"/>
      <c r="BT996" s="69"/>
      <c r="BU996" s="69"/>
      <c r="BV996" s="69"/>
      <c r="BW996" s="69"/>
      <c r="BX996" s="69"/>
      <c r="BY996" s="69"/>
      <c r="BZ996" s="69"/>
    </row>
    <row r="997" spans="1:78" ht="15" customHeight="1">
      <c r="A997" s="69"/>
      <c r="B997" s="69"/>
      <c r="C997" s="69"/>
      <c r="D997" s="69"/>
      <c r="E997" s="88"/>
      <c r="F997" s="88"/>
      <c r="G997" s="88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  <c r="AQ997" s="69"/>
      <c r="AR997" s="69"/>
      <c r="AS997" s="69"/>
      <c r="AT997" s="69"/>
      <c r="AU997" s="69"/>
      <c r="AV997" s="69"/>
      <c r="AW997" s="69"/>
      <c r="AX997" s="69"/>
      <c r="AY997" s="69"/>
      <c r="AZ997" s="69"/>
      <c r="BA997" s="69"/>
      <c r="BB997" s="69"/>
      <c r="BC997" s="69"/>
      <c r="BD997" s="69"/>
      <c r="BE997" s="69"/>
      <c r="BF997" s="69"/>
      <c r="BG997" s="69"/>
      <c r="BH997" s="69"/>
      <c r="BI997" s="69"/>
      <c r="BJ997" s="69"/>
      <c r="BK997" s="69"/>
      <c r="BL997" s="69"/>
      <c r="BM997" s="69"/>
      <c r="BN997" s="69"/>
      <c r="BO997" s="69"/>
      <c r="BP997" s="69"/>
      <c r="BQ997" s="69"/>
      <c r="BR997" s="69"/>
      <c r="BS997" s="69"/>
      <c r="BT997" s="69"/>
      <c r="BU997" s="69"/>
      <c r="BV997" s="69"/>
      <c r="BW997" s="69"/>
      <c r="BX997" s="69"/>
      <c r="BY997" s="69"/>
      <c r="BZ997" s="69"/>
    </row>
    <row r="998" spans="1:78" ht="15" customHeight="1">
      <c r="A998" s="69"/>
      <c r="B998" s="69"/>
      <c r="C998" s="69"/>
      <c r="D998" s="69"/>
      <c r="E998" s="88"/>
      <c r="F998" s="88"/>
      <c r="G998" s="88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  <c r="AP998" s="69"/>
      <c r="AQ998" s="69"/>
      <c r="AR998" s="69"/>
      <c r="AS998" s="69"/>
      <c r="AT998" s="69"/>
      <c r="AU998" s="69"/>
      <c r="AV998" s="69"/>
      <c r="AW998" s="69"/>
      <c r="AX998" s="69"/>
      <c r="AY998" s="69"/>
      <c r="AZ998" s="69"/>
      <c r="BA998" s="69"/>
      <c r="BB998" s="69"/>
      <c r="BC998" s="69"/>
      <c r="BD998" s="69"/>
      <c r="BE998" s="69"/>
      <c r="BF998" s="69"/>
      <c r="BG998" s="69"/>
      <c r="BH998" s="69"/>
      <c r="BI998" s="69"/>
      <c r="BJ998" s="69"/>
      <c r="BK998" s="69"/>
      <c r="BL998" s="69"/>
      <c r="BM998" s="69"/>
      <c r="BN998" s="69"/>
      <c r="BO998" s="69"/>
      <c r="BP998" s="69"/>
      <c r="BQ998" s="69"/>
      <c r="BR998" s="69"/>
      <c r="BS998" s="69"/>
      <c r="BT998" s="69"/>
      <c r="BU998" s="69"/>
      <c r="BV998" s="69"/>
      <c r="BW998" s="69"/>
      <c r="BX998" s="69"/>
      <c r="BY998" s="69"/>
      <c r="BZ998" s="69"/>
    </row>
    <row r="999" spans="1:78" ht="15" customHeight="1">
      <c r="A999" s="69"/>
      <c r="B999" s="69"/>
      <c r="C999" s="69"/>
      <c r="D999" s="69"/>
      <c r="E999" s="88"/>
      <c r="F999" s="88"/>
      <c r="G999" s="88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69"/>
      <c r="AK999" s="69"/>
      <c r="AL999" s="69"/>
      <c r="AM999" s="69"/>
      <c r="AN999" s="69"/>
      <c r="AO999" s="69"/>
      <c r="AP999" s="69"/>
      <c r="AQ999" s="69"/>
      <c r="AR999" s="69"/>
      <c r="AS999" s="69"/>
      <c r="AT999" s="69"/>
      <c r="AU999" s="69"/>
      <c r="AV999" s="69"/>
      <c r="AW999" s="69"/>
      <c r="AX999" s="69"/>
      <c r="AY999" s="69"/>
      <c r="AZ999" s="69"/>
      <c r="BA999" s="69"/>
      <c r="BB999" s="69"/>
      <c r="BC999" s="69"/>
      <c r="BD999" s="69"/>
      <c r="BE999" s="69"/>
      <c r="BF999" s="69"/>
      <c r="BG999" s="69"/>
      <c r="BH999" s="69"/>
      <c r="BI999" s="69"/>
      <c r="BJ999" s="69"/>
      <c r="BK999" s="69"/>
      <c r="BL999" s="69"/>
      <c r="BM999" s="69"/>
      <c r="BN999" s="69"/>
      <c r="BO999" s="69"/>
      <c r="BP999" s="69"/>
      <c r="BQ999" s="69"/>
      <c r="BR999" s="69"/>
      <c r="BS999" s="69"/>
      <c r="BT999" s="69"/>
      <c r="BU999" s="69"/>
      <c r="BV999" s="69"/>
      <c r="BW999" s="69"/>
      <c r="BX999" s="69"/>
      <c r="BY999" s="69"/>
      <c r="BZ999" s="69"/>
    </row>
    <row r="1000" spans="1:78" ht="15" customHeight="1">
      <c r="A1000" s="69"/>
      <c r="B1000" s="69"/>
      <c r="C1000" s="69"/>
      <c r="D1000" s="69"/>
      <c r="E1000" s="88"/>
      <c r="F1000" s="88"/>
      <c r="G1000" s="88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69"/>
      <c r="AK1000" s="69"/>
      <c r="AL1000" s="69"/>
      <c r="AM1000" s="69"/>
      <c r="AN1000" s="69"/>
      <c r="AO1000" s="69"/>
      <c r="AP1000" s="69"/>
      <c r="AQ1000" s="69"/>
      <c r="AR1000" s="69"/>
      <c r="AS1000" s="69"/>
      <c r="AT1000" s="69"/>
      <c r="AU1000" s="69"/>
      <c r="AV1000" s="69"/>
      <c r="AW1000" s="69"/>
      <c r="AX1000" s="69"/>
      <c r="AY1000" s="69"/>
      <c r="AZ1000" s="69"/>
      <c r="BA1000" s="69"/>
      <c r="BB1000" s="69"/>
      <c r="BC1000" s="69"/>
      <c r="BD1000" s="69"/>
      <c r="BE1000" s="69"/>
      <c r="BF1000" s="69"/>
      <c r="BG1000" s="69"/>
      <c r="BH1000" s="69"/>
      <c r="BI1000" s="69"/>
      <c r="BJ1000" s="69"/>
      <c r="BK1000" s="69"/>
      <c r="BL1000" s="69"/>
      <c r="BM1000" s="69"/>
      <c r="BN1000" s="69"/>
      <c r="BO1000" s="69"/>
      <c r="BP1000" s="69"/>
      <c r="BQ1000" s="69"/>
      <c r="BR1000" s="69"/>
      <c r="BS1000" s="69"/>
      <c r="BT1000" s="69"/>
      <c r="BU1000" s="69"/>
      <c r="BV1000" s="69"/>
      <c r="BW1000" s="69"/>
      <c r="BX1000" s="69"/>
      <c r="BY1000" s="69"/>
      <c r="BZ1000" s="69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A21" sqref="A21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9" bestFit="1" customWidth="1"/>
  </cols>
  <sheetData>
    <row r="1" spans="1:8" ht="15.75" customHeight="1">
      <c r="A1" s="366" t="s">
        <v>258</v>
      </c>
      <c r="B1" s="366"/>
      <c r="C1" s="366"/>
      <c r="D1" s="366"/>
      <c r="E1" s="366"/>
      <c r="F1" s="366"/>
      <c r="G1" s="366"/>
    </row>
    <row r="2" spans="1:8" ht="15">
      <c r="A2" s="377" t="s">
        <v>524</v>
      </c>
      <c r="B2" s="378"/>
      <c r="C2" s="378"/>
      <c r="D2" s="378"/>
      <c r="E2" s="378"/>
      <c r="F2" s="378"/>
      <c r="G2" s="379"/>
    </row>
    <row r="3" spans="1:8" ht="15">
      <c r="A3" s="376" t="s">
        <v>259</v>
      </c>
      <c r="B3" s="374"/>
      <c r="C3" s="374"/>
      <c r="D3" s="374"/>
      <c r="E3" s="374"/>
      <c r="F3" s="374"/>
      <c r="G3" s="375"/>
    </row>
    <row r="4" spans="1:8" ht="15">
      <c r="A4" s="373" t="str">
        <f>+'F3. IAODF'!A5:K5</f>
        <v>Del 1 de enero al 30 de junio de 2020</v>
      </c>
      <c r="B4" s="374"/>
      <c r="C4" s="374"/>
      <c r="D4" s="374"/>
      <c r="E4" s="374"/>
      <c r="F4" s="374"/>
      <c r="G4" s="375"/>
    </row>
    <row r="5" spans="1:8" ht="15">
      <c r="A5" s="370" t="s">
        <v>4</v>
      </c>
      <c r="B5" s="371"/>
      <c r="C5" s="371"/>
      <c r="D5" s="371"/>
      <c r="E5" s="371"/>
      <c r="F5" s="371"/>
      <c r="G5" s="372"/>
    </row>
    <row r="6" spans="1:8" s="209" customFormat="1" ht="8.25" customHeight="1">
      <c r="A6" s="234"/>
      <c r="B6" s="234"/>
      <c r="C6" s="234"/>
      <c r="D6" s="234"/>
      <c r="E6" s="234"/>
      <c r="F6" s="234"/>
      <c r="G6" s="234"/>
    </row>
    <row r="7" spans="1:8" ht="15">
      <c r="A7" s="367" t="s">
        <v>260</v>
      </c>
      <c r="B7" s="369" t="s">
        <v>261</v>
      </c>
      <c r="C7" s="369"/>
      <c r="D7" s="369"/>
      <c r="E7" s="369"/>
      <c r="F7" s="369"/>
      <c r="G7" s="368" t="s">
        <v>262</v>
      </c>
    </row>
    <row r="8" spans="1:8" ht="30">
      <c r="A8" s="367"/>
      <c r="B8" s="267" t="s">
        <v>263</v>
      </c>
      <c r="C8" s="268" t="s">
        <v>151</v>
      </c>
      <c r="D8" s="267" t="s">
        <v>152</v>
      </c>
      <c r="E8" s="267" t="s">
        <v>153</v>
      </c>
      <c r="F8" s="267" t="s">
        <v>264</v>
      </c>
      <c r="G8" s="368"/>
    </row>
    <row r="9" spans="1:8" ht="15">
      <c r="A9" s="95" t="s">
        <v>265</v>
      </c>
      <c r="B9" s="102"/>
      <c r="C9" s="102"/>
      <c r="D9" s="102"/>
      <c r="E9" s="102"/>
      <c r="F9" s="102"/>
      <c r="G9" s="102"/>
    </row>
    <row r="10" spans="1:8" ht="15">
      <c r="A10" s="96" t="s">
        <v>266</v>
      </c>
      <c r="B10" s="103"/>
      <c r="C10" s="103"/>
      <c r="D10" s="103"/>
      <c r="E10" s="103"/>
      <c r="F10" s="103"/>
      <c r="G10" s="103"/>
    </row>
    <row r="11" spans="1:8" ht="15">
      <c r="A11" s="96" t="s">
        <v>267</v>
      </c>
      <c r="B11" s="103"/>
      <c r="C11" s="103"/>
      <c r="D11" s="103"/>
      <c r="E11" s="103"/>
      <c r="F11" s="103"/>
      <c r="G11" s="103"/>
    </row>
    <row r="12" spans="1:8" ht="15">
      <c r="A12" s="96" t="s">
        <v>268</v>
      </c>
      <c r="B12" s="103"/>
      <c r="C12" s="103"/>
      <c r="D12" s="103"/>
      <c r="E12" s="103"/>
      <c r="F12" s="103"/>
      <c r="G12" s="103"/>
    </row>
    <row r="13" spans="1:8" ht="15">
      <c r="A13" s="96" t="s">
        <v>269</v>
      </c>
      <c r="B13" s="103"/>
      <c r="C13" s="103"/>
      <c r="D13" s="103"/>
      <c r="E13" s="103"/>
      <c r="F13" s="103"/>
      <c r="G13" s="103"/>
    </row>
    <row r="14" spans="1:8" ht="15">
      <c r="A14" s="96" t="s">
        <v>270</v>
      </c>
      <c r="B14" s="103"/>
      <c r="C14" s="103">
        <v>36988.959999999999</v>
      </c>
      <c r="D14" s="103">
        <f>+B14+C14</f>
        <v>36988.959999999999</v>
      </c>
      <c r="E14" s="103">
        <v>48490.2</v>
      </c>
      <c r="F14" s="103">
        <v>48490.2</v>
      </c>
      <c r="G14" s="103">
        <f>+F14-B14</f>
        <v>48490.2</v>
      </c>
    </row>
    <row r="15" spans="1:8" ht="15">
      <c r="A15" s="96" t="s">
        <v>271</v>
      </c>
      <c r="B15" s="103"/>
      <c r="C15" s="103"/>
      <c r="D15" s="103"/>
      <c r="E15" s="103"/>
      <c r="F15" s="103"/>
      <c r="G15" s="103"/>
    </row>
    <row r="16" spans="1:8" ht="15">
      <c r="A16" s="96" t="s">
        <v>272</v>
      </c>
      <c r="B16" s="103">
        <v>19563619</v>
      </c>
      <c r="C16" s="103">
        <v>18763992</v>
      </c>
      <c r="D16" s="103">
        <f>+B16+C16</f>
        <v>38327611</v>
      </c>
      <c r="E16" s="103">
        <v>8789442.4800000004</v>
      </c>
      <c r="F16" s="103">
        <v>8789442.4800000004</v>
      </c>
      <c r="G16" s="103">
        <f>+F16-B16</f>
        <v>-10774176.52</v>
      </c>
      <c r="H16" s="66"/>
    </row>
    <row r="17" spans="1:9" ht="15">
      <c r="A17" s="96" t="s">
        <v>273</v>
      </c>
      <c r="B17" s="103"/>
      <c r="C17" s="103"/>
      <c r="D17" s="103"/>
      <c r="E17" s="103"/>
      <c r="F17" s="103"/>
      <c r="G17" s="103"/>
      <c r="H17" s="66"/>
    </row>
    <row r="18" spans="1:9" ht="15">
      <c r="A18" s="97" t="s">
        <v>274</v>
      </c>
      <c r="B18" s="103"/>
      <c r="C18" s="103"/>
      <c r="D18" s="103"/>
      <c r="E18" s="103"/>
      <c r="F18" s="103"/>
      <c r="G18" s="103"/>
      <c r="H18" s="66"/>
    </row>
    <row r="19" spans="1:9" ht="15">
      <c r="A19" s="97" t="s">
        <v>275</v>
      </c>
      <c r="B19" s="103"/>
      <c r="C19" s="103"/>
      <c r="D19" s="103"/>
      <c r="E19" s="103"/>
      <c r="F19" s="103"/>
      <c r="G19" s="103"/>
      <c r="H19" s="66"/>
    </row>
    <row r="20" spans="1:9" ht="15">
      <c r="A20" s="97" t="s">
        <v>276</v>
      </c>
      <c r="B20" s="103"/>
      <c r="C20" s="103"/>
      <c r="D20" s="103"/>
      <c r="E20" s="103"/>
      <c r="F20" s="103"/>
      <c r="G20" s="103"/>
      <c r="H20" s="66"/>
    </row>
    <row r="21" spans="1:9" ht="15">
      <c r="A21" s="97" t="s">
        <v>277</v>
      </c>
      <c r="B21" s="103"/>
      <c r="C21" s="103"/>
      <c r="D21" s="103"/>
      <c r="E21" s="103"/>
      <c r="F21" s="103"/>
      <c r="G21" s="103"/>
      <c r="H21" s="66"/>
    </row>
    <row r="22" spans="1:9" ht="15">
      <c r="A22" s="97" t="s">
        <v>278</v>
      </c>
      <c r="B22" s="103"/>
      <c r="C22" s="103"/>
      <c r="D22" s="103"/>
      <c r="E22" s="103"/>
      <c r="F22" s="103"/>
      <c r="G22" s="103"/>
      <c r="H22" s="66"/>
    </row>
    <row r="23" spans="1:9" ht="15">
      <c r="A23" s="97" t="s">
        <v>279</v>
      </c>
      <c r="B23" s="103"/>
      <c r="C23" s="103"/>
      <c r="D23" s="103"/>
      <c r="E23" s="103"/>
      <c r="F23" s="103"/>
      <c r="G23" s="103"/>
      <c r="H23" s="66"/>
    </row>
    <row r="24" spans="1:9" ht="15">
      <c r="A24" s="97" t="s">
        <v>280</v>
      </c>
      <c r="B24" s="103"/>
      <c r="C24" s="103"/>
      <c r="D24" s="103"/>
      <c r="E24" s="103"/>
      <c r="F24" s="103"/>
      <c r="G24" s="103"/>
      <c r="H24" s="66"/>
    </row>
    <row r="25" spans="1:9" ht="15">
      <c r="A25" s="97" t="s">
        <v>281</v>
      </c>
      <c r="B25" s="103"/>
      <c r="C25" s="103"/>
      <c r="D25" s="103"/>
      <c r="E25" s="103"/>
      <c r="F25" s="103"/>
      <c r="G25" s="103"/>
      <c r="H25" s="66"/>
    </row>
    <row r="26" spans="1:9" ht="15">
      <c r="A26" s="97" t="s">
        <v>282</v>
      </c>
      <c r="B26" s="103"/>
      <c r="C26" s="103"/>
      <c r="D26" s="103"/>
      <c r="E26" s="103"/>
      <c r="F26" s="103"/>
      <c r="G26" s="103"/>
      <c r="H26" s="66"/>
    </row>
    <row r="27" spans="1:9" ht="15">
      <c r="A27" s="97" t="s">
        <v>283</v>
      </c>
      <c r="B27" s="103"/>
      <c r="C27" s="103"/>
      <c r="D27" s="103"/>
      <c r="E27" s="103"/>
      <c r="F27" s="103"/>
      <c r="G27" s="103"/>
      <c r="H27" s="66"/>
    </row>
    <row r="28" spans="1:9" ht="15">
      <c r="A28" s="97" t="s">
        <v>284</v>
      </c>
      <c r="B28" s="103"/>
      <c r="C28" s="103"/>
      <c r="D28" s="103"/>
      <c r="E28" s="103"/>
      <c r="F28" s="103"/>
      <c r="G28" s="103"/>
      <c r="H28" s="66"/>
    </row>
    <row r="29" spans="1:9" ht="15">
      <c r="A29" s="96" t="s">
        <v>285</v>
      </c>
      <c r="B29" s="103"/>
      <c r="C29" s="103"/>
      <c r="D29" s="103"/>
      <c r="E29" s="103"/>
      <c r="F29" s="103"/>
      <c r="G29" s="103"/>
      <c r="H29" s="67"/>
    </row>
    <row r="30" spans="1:9" ht="15">
      <c r="A30" s="97" t="s">
        <v>286</v>
      </c>
      <c r="B30" s="103"/>
      <c r="C30" s="103"/>
      <c r="D30" s="103"/>
      <c r="E30" s="103"/>
      <c r="F30" s="103"/>
      <c r="G30" s="103"/>
      <c r="H30" s="66"/>
    </row>
    <row r="31" spans="1:9" ht="15">
      <c r="A31" s="97" t="s">
        <v>287</v>
      </c>
      <c r="B31" s="103"/>
      <c r="C31" s="103"/>
      <c r="D31" s="103"/>
      <c r="E31" s="103"/>
      <c r="F31" s="103"/>
      <c r="G31" s="103"/>
      <c r="H31" s="66"/>
    </row>
    <row r="32" spans="1:9" ht="15">
      <c r="A32" s="97" t="s">
        <v>288</v>
      </c>
      <c r="B32" s="103"/>
      <c r="C32" s="103"/>
      <c r="D32" s="103"/>
      <c r="E32" s="103"/>
      <c r="F32" s="103"/>
      <c r="G32" s="103"/>
      <c r="H32" s="66"/>
      <c r="I32" s="66"/>
    </row>
    <row r="33" spans="1:9" ht="15">
      <c r="A33" s="97" t="s">
        <v>289</v>
      </c>
      <c r="B33" s="103"/>
      <c r="C33" s="103"/>
      <c r="D33" s="103"/>
      <c r="E33" s="103"/>
      <c r="F33" s="103"/>
      <c r="G33" s="103"/>
      <c r="H33" s="66"/>
      <c r="I33" s="66"/>
    </row>
    <row r="34" spans="1:9" ht="15">
      <c r="A34" s="97" t="s">
        <v>290</v>
      </c>
      <c r="B34" s="103"/>
      <c r="C34" s="103"/>
      <c r="D34" s="103"/>
      <c r="E34" s="103"/>
      <c r="F34" s="103"/>
      <c r="G34" s="103"/>
      <c r="H34" s="66"/>
      <c r="I34" s="66"/>
    </row>
    <row r="35" spans="1:9" ht="15">
      <c r="A35" s="96" t="s">
        <v>291</v>
      </c>
      <c r="B35" s="103">
        <v>260782494</v>
      </c>
      <c r="C35" s="103">
        <v>34000000.020000003</v>
      </c>
      <c r="D35" s="103">
        <f>+B35+C35</f>
        <v>294782494.01999998</v>
      </c>
      <c r="E35" s="103">
        <f>123570778.62+27331927.02</f>
        <v>150902705.64000002</v>
      </c>
      <c r="F35" s="103">
        <v>123570778.62</v>
      </c>
      <c r="G35" s="103">
        <f>+F35-B35</f>
        <v>-137211715.38</v>
      </c>
      <c r="H35" s="66"/>
      <c r="I35" s="66"/>
    </row>
    <row r="36" spans="1:9" ht="15">
      <c r="A36" s="96" t="s">
        <v>292</v>
      </c>
      <c r="B36" s="103"/>
      <c r="C36" s="103"/>
      <c r="D36" s="103"/>
      <c r="E36" s="103"/>
      <c r="F36" s="103"/>
      <c r="G36" s="103"/>
      <c r="H36" s="66"/>
      <c r="I36" s="66"/>
    </row>
    <row r="37" spans="1:9" ht="15">
      <c r="A37" s="97" t="s">
        <v>293</v>
      </c>
      <c r="B37" s="103"/>
      <c r="C37" s="103"/>
      <c r="D37" s="103"/>
      <c r="E37" s="103"/>
      <c r="F37" s="103"/>
      <c r="G37" s="103"/>
      <c r="H37" s="66"/>
      <c r="I37" s="66"/>
    </row>
    <row r="38" spans="1:9" ht="15">
      <c r="A38" s="96" t="s">
        <v>294</v>
      </c>
      <c r="B38" s="103"/>
      <c r="C38" s="103"/>
      <c r="D38" s="103"/>
      <c r="E38" s="103"/>
      <c r="F38" s="103"/>
      <c r="G38" s="103"/>
      <c r="H38" s="66"/>
      <c r="I38" s="66"/>
    </row>
    <row r="39" spans="1:9" ht="15">
      <c r="A39" s="97" t="s">
        <v>295</v>
      </c>
      <c r="B39" s="103"/>
      <c r="C39" s="103"/>
      <c r="D39" s="103"/>
      <c r="E39" s="103"/>
      <c r="F39" s="103"/>
      <c r="G39" s="103"/>
      <c r="H39" s="66"/>
      <c r="I39" s="66"/>
    </row>
    <row r="40" spans="1:9" ht="15">
      <c r="A40" s="97" t="s">
        <v>296</v>
      </c>
      <c r="B40" s="103"/>
      <c r="C40" s="103"/>
      <c r="D40" s="103"/>
      <c r="E40" s="103"/>
      <c r="F40" s="103"/>
      <c r="G40" s="103"/>
      <c r="H40" s="66"/>
      <c r="I40" s="66"/>
    </row>
    <row r="41" spans="1:9" ht="15">
      <c r="A41" s="98" t="s">
        <v>297</v>
      </c>
      <c r="B41" s="104">
        <f>+B10+B11+B12+B13+B14+B15+B16+B17+B29+B35+B36+B38</f>
        <v>280346113</v>
      </c>
      <c r="C41" s="104">
        <f t="shared" ref="C41:G41" si="0">+C10+C11+C12+C13+C14+C15+C16+C17+C29+C35+C36+C38</f>
        <v>52800980.980000004</v>
      </c>
      <c r="D41" s="104">
        <f t="shared" si="0"/>
        <v>333147093.97999996</v>
      </c>
      <c r="E41" s="104">
        <f t="shared" si="0"/>
        <v>159740638.32000002</v>
      </c>
      <c r="F41" s="104">
        <f t="shared" si="0"/>
        <v>132408711.30000001</v>
      </c>
      <c r="G41" s="104">
        <f t="shared" si="0"/>
        <v>-147937401.69999999</v>
      </c>
      <c r="H41" s="66"/>
      <c r="I41" s="67"/>
    </row>
    <row r="42" spans="1:9" ht="15">
      <c r="A42" s="98" t="s">
        <v>298</v>
      </c>
      <c r="B42" s="266"/>
      <c r="C42" s="266"/>
      <c r="D42" s="266"/>
      <c r="E42" s="266"/>
      <c r="F42" s="266"/>
      <c r="G42" s="266"/>
      <c r="H42" s="66"/>
      <c r="I42" s="66"/>
    </row>
    <row r="43" spans="1:9" ht="15.75" customHeight="1">
      <c r="A43" s="98" t="s">
        <v>299</v>
      </c>
      <c r="B43" s="104"/>
      <c r="C43" s="104"/>
      <c r="D43" s="104"/>
      <c r="E43" s="104"/>
      <c r="F43" s="104"/>
      <c r="G43" s="104"/>
      <c r="H43" s="66"/>
      <c r="I43" s="66"/>
    </row>
    <row r="44" spans="1:9" ht="15">
      <c r="A44" s="96" t="s">
        <v>300</v>
      </c>
      <c r="B44" s="103">
        <f>+B49</f>
        <v>177758199</v>
      </c>
      <c r="C44" s="103">
        <f>+C49</f>
        <v>2620</v>
      </c>
      <c r="D44" s="103">
        <f>+B44+C44</f>
        <v>177760819</v>
      </c>
      <c r="E44" s="103">
        <f t="shared" ref="E44:F44" si="1">SUM(E45:E52)</f>
        <v>88887236.599999994</v>
      </c>
      <c r="F44" s="103">
        <f t="shared" si="1"/>
        <v>88887236.599999994</v>
      </c>
      <c r="G44" s="103">
        <f>+F44-B44</f>
        <v>-88870962.400000006</v>
      </c>
      <c r="H44" s="66"/>
      <c r="I44" s="66"/>
    </row>
    <row r="45" spans="1:9" ht="15">
      <c r="A45" s="97" t="s">
        <v>301</v>
      </c>
      <c r="B45" s="103"/>
      <c r="C45" s="103"/>
      <c r="D45" s="103"/>
      <c r="E45" s="103"/>
      <c r="F45" s="103"/>
      <c r="G45" s="103"/>
      <c r="H45" s="66"/>
      <c r="I45" s="66"/>
    </row>
    <row r="46" spans="1:9" ht="15">
      <c r="A46" s="97" t="s">
        <v>302</v>
      </c>
      <c r="B46" s="103"/>
      <c r="C46" s="103"/>
      <c r="D46" s="103"/>
      <c r="E46" s="103"/>
      <c r="F46" s="103"/>
      <c r="G46" s="103"/>
      <c r="H46" s="66"/>
      <c r="I46" s="66"/>
    </row>
    <row r="47" spans="1:9" ht="15">
      <c r="A47" s="285" t="s">
        <v>303</v>
      </c>
      <c r="B47" s="286"/>
      <c r="C47" s="286"/>
      <c r="D47" s="286"/>
      <c r="E47" s="286"/>
      <c r="F47" s="286"/>
      <c r="G47" s="286"/>
      <c r="H47" s="66"/>
      <c r="I47" s="66"/>
    </row>
    <row r="48" spans="1:9" ht="30">
      <c r="A48" s="99" t="s">
        <v>304</v>
      </c>
      <c r="B48" s="103"/>
      <c r="C48" s="103"/>
      <c r="D48" s="103"/>
      <c r="E48" s="103"/>
      <c r="F48" s="103"/>
      <c r="G48" s="103"/>
      <c r="H48" s="66"/>
      <c r="I48" s="66"/>
    </row>
    <row r="49" spans="1:9" ht="15">
      <c r="A49" s="292" t="s">
        <v>305</v>
      </c>
      <c r="B49" s="103">
        <v>177758199</v>
      </c>
      <c r="C49" s="103">
        <v>2620</v>
      </c>
      <c r="D49" s="103">
        <f>+B49+C49</f>
        <v>177760819</v>
      </c>
      <c r="E49" s="103">
        <v>88887236.599999994</v>
      </c>
      <c r="F49" s="103">
        <v>88887236.599999994</v>
      </c>
      <c r="G49" s="103">
        <f>+F49-B49</f>
        <v>-88870962.400000006</v>
      </c>
      <c r="H49" s="66"/>
      <c r="I49" s="66"/>
    </row>
    <row r="50" spans="1:9" ht="15">
      <c r="A50" s="97" t="s">
        <v>306</v>
      </c>
      <c r="B50" s="103"/>
      <c r="C50" s="103"/>
      <c r="D50" s="103"/>
      <c r="E50" s="103"/>
      <c r="F50" s="103"/>
      <c r="G50" s="103"/>
      <c r="H50" s="66"/>
      <c r="I50" s="66"/>
    </row>
    <row r="51" spans="1:9" ht="15">
      <c r="A51" s="97" t="s">
        <v>307</v>
      </c>
      <c r="B51" s="103"/>
      <c r="C51" s="103"/>
      <c r="D51" s="103"/>
      <c r="E51" s="103"/>
      <c r="F51" s="103"/>
      <c r="G51" s="103"/>
      <c r="H51" s="66"/>
      <c r="I51" s="66"/>
    </row>
    <row r="52" spans="1:9" ht="15">
      <c r="A52" s="97" t="s">
        <v>308</v>
      </c>
      <c r="B52" s="103"/>
      <c r="C52" s="103"/>
      <c r="D52" s="103"/>
      <c r="E52" s="103"/>
      <c r="F52" s="103"/>
      <c r="G52" s="103"/>
      <c r="H52" s="66"/>
      <c r="I52" s="66"/>
    </row>
    <row r="53" spans="1:9" ht="15">
      <c r="A53" s="96" t="s">
        <v>309</v>
      </c>
      <c r="B53" s="103"/>
      <c r="C53" s="103"/>
      <c r="D53" s="103"/>
      <c r="E53" s="103"/>
      <c r="F53" s="103"/>
      <c r="G53" s="103"/>
      <c r="H53" s="66"/>
      <c r="I53" s="66"/>
    </row>
    <row r="54" spans="1:9" ht="15">
      <c r="A54" s="97" t="s">
        <v>310</v>
      </c>
      <c r="B54" s="103"/>
      <c r="C54" s="103"/>
      <c r="D54" s="103"/>
      <c r="E54" s="103"/>
      <c r="F54" s="103"/>
      <c r="G54" s="103"/>
      <c r="H54" s="66"/>
      <c r="I54" s="66"/>
    </row>
    <row r="55" spans="1:9" ht="15">
      <c r="A55" s="97" t="s">
        <v>311</v>
      </c>
      <c r="B55" s="103"/>
      <c r="C55" s="103"/>
      <c r="D55" s="103"/>
      <c r="E55" s="103"/>
      <c r="F55" s="103"/>
      <c r="G55" s="103"/>
      <c r="H55" s="66"/>
      <c r="I55" s="66"/>
    </row>
    <row r="56" spans="1:9" ht="15">
      <c r="A56" s="97" t="s">
        <v>312</v>
      </c>
      <c r="B56" s="103"/>
      <c r="C56" s="103"/>
      <c r="D56" s="103"/>
      <c r="E56" s="103"/>
      <c r="F56" s="103"/>
      <c r="G56" s="103"/>
      <c r="H56" s="66"/>
      <c r="I56" s="66"/>
    </row>
    <row r="57" spans="1:9" ht="15">
      <c r="A57" s="97" t="s">
        <v>313</v>
      </c>
      <c r="B57" s="103"/>
      <c r="C57" s="103"/>
      <c r="D57" s="103"/>
      <c r="E57" s="103"/>
      <c r="F57" s="103"/>
      <c r="G57" s="103"/>
      <c r="H57" s="66"/>
      <c r="I57" s="66"/>
    </row>
    <row r="58" spans="1:9" ht="15">
      <c r="A58" s="96" t="s">
        <v>314</v>
      </c>
      <c r="B58" s="103"/>
      <c r="C58" s="103"/>
      <c r="D58" s="103"/>
      <c r="E58" s="103"/>
      <c r="F58" s="103"/>
      <c r="G58" s="103"/>
      <c r="H58" s="66"/>
      <c r="I58" s="66"/>
    </row>
    <row r="59" spans="1:9" ht="15">
      <c r="A59" s="97" t="s">
        <v>315</v>
      </c>
      <c r="B59" s="103"/>
      <c r="C59" s="103"/>
      <c r="D59" s="103"/>
      <c r="E59" s="103"/>
      <c r="F59" s="103"/>
      <c r="G59" s="103"/>
      <c r="H59" s="66"/>
      <c r="I59" s="66"/>
    </row>
    <row r="60" spans="1:9" ht="15">
      <c r="A60" s="97" t="s">
        <v>316</v>
      </c>
      <c r="B60" s="103"/>
      <c r="C60" s="103"/>
      <c r="D60" s="103"/>
      <c r="E60" s="103"/>
      <c r="F60" s="103"/>
      <c r="G60" s="103"/>
      <c r="H60" s="66"/>
      <c r="I60" s="66"/>
    </row>
    <row r="61" spans="1:9" ht="15">
      <c r="A61" s="96" t="s">
        <v>317</v>
      </c>
      <c r="B61" s="103"/>
      <c r="C61" s="103"/>
      <c r="D61" s="103"/>
      <c r="E61" s="103"/>
      <c r="F61" s="103"/>
      <c r="G61" s="103"/>
      <c r="H61" s="66"/>
      <c r="I61" s="66"/>
    </row>
    <row r="62" spans="1:9" ht="15">
      <c r="A62" s="96" t="s">
        <v>318</v>
      </c>
      <c r="B62" s="103">
        <v>0</v>
      </c>
      <c r="C62" s="103">
        <v>7318455.6399999997</v>
      </c>
      <c r="D62" s="103">
        <f>+B62+C62</f>
        <v>7318455.6399999997</v>
      </c>
      <c r="E62" s="103">
        <v>5193900.2</v>
      </c>
      <c r="F62" s="103">
        <v>5193900.2</v>
      </c>
      <c r="G62" s="103">
        <f>+F62-B62</f>
        <v>5193900.2</v>
      </c>
      <c r="H62" s="66"/>
      <c r="I62" s="66"/>
    </row>
    <row r="63" spans="1:9" ht="15">
      <c r="A63" s="98" t="s">
        <v>319</v>
      </c>
      <c r="B63" s="104">
        <f>+B44+B53+B58+B61+B62</f>
        <v>177758199</v>
      </c>
      <c r="C63" s="104">
        <f>+C44+C53+C58+C61+C62</f>
        <v>7321075.6399999997</v>
      </c>
      <c r="D63" s="104">
        <f t="shared" ref="D63:G63" si="2">+D44+D53+D58+D61+D62</f>
        <v>185079274.63999999</v>
      </c>
      <c r="E63" s="104">
        <f t="shared" si="2"/>
        <v>94081136.799999997</v>
      </c>
      <c r="F63" s="104">
        <f t="shared" si="2"/>
        <v>94081136.799999997</v>
      </c>
      <c r="G63" s="104">
        <f t="shared" si="2"/>
        <v>-83677062.200000003</v>
      </c>
      <c r="H63" s="66"/>
      <c r="I63" s="67"/>
    </row>
    <row r="64" spans="1:9" ht="15">
      <c r="A64" s="98" t="s">
        <v>320</v>
      </c>
      <c r="B64" s="104"/>
      <c r="C64" s="104"/>
      <c r="D64" s="104"/>
      <c r="E64" s="104"/>
      <c r="F64" s="104"/>
      <c r="G64" s="104"/>
      <c r="H64" s="66"/>
      <c r="I64" s="67"/>
    </row>
    <row r="65" spans="1:9" ht="15">
      <c r="A65" s="96" t="s">
        <v>321</v>
      </c>
      <c r="B65" s="105"/>
      <c r="C65" s="105"/>
      <c r="D65" s="105"/>
      <c r="E65" s="105"/>
      <c r="F65" s="105"/>
      <c r="G65" s="105"/>
      <c r="H65" s="66"/>
      <c r="I65" s="66"/>
    </row>
    <row r="66" spans="1:9" ht="15">
      <c r="A66" s="98" t="s">
        <v>322</v>
      </c>
      <c r="B66" s="104">
        <f>+B63+B41</f>
        <v>458104312</v>
      </c>
      <c r="C66" s="104">
        <f>+C63+C41</f>
        <v>60122056.620000005</v>
      </c>
      <c r="D66" s="104">
        <f>+D63+D41</f>
        <v>518226368.61999995</v>
      </c>
      <c r="E66" s="104">
        <f t="shared" ref="E66:G66" si="3">+E63+E41</f>
        <v>253821775.12</v>
      </c>
      <c r="F66" s="104">
        <f t="shared" si="3"/>
        <v>226489848.10000002</v>
      </c>
      <c r="G66" s="104">
        <f t="shared" si="3"/>
        <v>-231614463.89999998</v>
      </c>
      <c r="H66" s="66"/>
      <c r="I66" s="67"/>
    </row>
    <row r="67" spans="1:9" ht="15">
      <c r="A67" s="100" t="s">
        <v>323</v>
      </c>
      <c r="B67" s="103"/>
      <c r="C67" s="103"/>
      <c r="D67" s="103"/>
      <c r="E67" s="103"/>
      <c r="F67" s="103"/>
      <c r="G67" s="103"/>
      <c r="H67" s="66"/>
      <c r="I67" s="67"/>
    </row>
    <row r="68" spans="1:9" ht="15">
      <c r="A68" s="98" t="s">
        <v>324</v>
      </c>
      <c r="B68" s="104"/>
      <c r="C68" s="104"/>
      <c r="D68" s="104"/>
      <c r="E68" s="104"/>
      <c r="F68" s="104"/>
      <c r="G68" s="104"/>
      <c r="H68" s="66"/>
      <c r="I68" s="66"/>
    </row>
    <row r="69" spans="1:9" ht="15">
      <c r="A69" s="98" t="s">
        <v>325</v>
      </c>
      <c r="B69" s="104"/>
      <c r="C69" s="104"/>
      <c r="D69" s="104"/>
      <c r="E69" s="104"/>
      <c r="F69" s="104"/>
      <c r="G69" s="104"/>
      <c r="H69" s="66"/>
      <c r="I69" s="66"/>
    </row>
    <row r="70" spans="1:9" ht="15">
      <c r="A70" s="101" t="s">
        <v>326</v>
      </c>
      <c r="B70" s="106"/>
      <c r="C70" s="106"/>
      <c r="D70" s="106"/>
      <c r="E70" s="106"/>
      <c r="F70" s="106"/>
      <c r="G70" s="106"/>
      <c r="H70" s="66"/>
      <c r="I70" s="66"/>
    </row>
    <row r="71" spans="1:9" ht="29.25" customHeight="1">
      <c r="A71" s="364" t="s">
        <v>327</v>
      </c>
      <c r="B71" s="364"/>
      <c r="C71" s="364"/>
      <c r="D71" s="364"/>
      <c r="E71" s="364"/>
      <c r="F71" s="364"/>
      <c r="G71" s="364"/>
      <c r="H71" s="66"/>
      <c r="I71" s="66"/>
    </row>
    <row r="72" spans="1:9" ht="15">
      <c r="A72" s="365" t="s">
        <v>520</v>
      </c>
      <c r="B72" s="364"/>
      <c r="C72" s="364"/>
      <c r="D72" s="364"/>
      <c r="E72" s="364"/>
      <c r="F72" s="364"/>
      <c r="G72" s="364"/>
    </row>
    <row r="73" spans="1:9" ht="27.75" customHeight="1">
      <c r="A73" s="363" t="s">
        <v>522</v>
      </c>
      <c r="B73" s="364"/>
      <c r="C73" s="364"/>
      <c r="D73" s="364"/>
      <c r="E73" s="364"/>
      <c r="F73" s="364"/>
      <c r="G73" s="364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zoomScale="110" zoomScaleNormal="110" workbookViewId="0">
      <selection activeCell="C15" sqref="C15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</cols>
  <sheetData>
    <row r="1" spans="1:9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5">
      <c r="A2" s="47"/>
      <c r="B2" s="380" t="s">
        <v>524</v>
      </c>
      <c r="C2" s="381"/>
      <c r="D2" s="381"/>
      <c r="E2" s="381"/>
      <c r="F2" s="381"/>
      <c r="G2" s="381"/>
      <c r="H2" s="381"/>
      <c r="I2" s="382"/>
    </row>
    <row r="3" spans="1:9" ht="15">
      <c r="A3" s="47"/>
      <c r="B3" s="383" t="s">
        <v>366</v>
      </c>
      <c r="C3" s="384"/>
      <c r="D3" s="384"/>
      <c r="E3" s="384"/>
      <c r="F3" s="384"/>
      <c r="G3" s="384"/>
      <c r="H3" s="384"/>
      <c r="I3" s="385"/>
    </row>
    <row r="4" spans="1:9" ht="15">
      <c r="A4" s="47"/>
      <c r="B4" s="386" t="s">
        <v>367</v>
      </c>
      <c r="C4" s="387"/>
      <c r="D4" s="387"/>
      <c r="E4" s="387"/>
      <c r="F4" s="387"/>
      <c r="G4" s="387"/>
      <c r="H4" s="387"/>
      <c r="I4" s="388"/>
    </row>
    <row r="5" spans="1:9" ht="15">
      <c r="A5" s="47"/>
      <c r="B5" s="389" t="s">
        <v>530</v>
      </c>
      <c r="C5" s="390"/>
      <c r="D5" s="390"/>
      <c r="E5" s="390"/>
      <c r="F5" s="390"/>
      <c r="G5" s="390"/>
      <c r="H5" s="390"/>
      <c r="I5" s="391"/>
    </row>
    <row r="6" spans="1:9" s="209" customFormat="1" ht="7.5" customHeight="1">
      <c r="A6" s="232"/>
      <c r="B6" s="233"/>
      <c r="C6" s="233"/>
      <c r="D6" s="233"/>
      <c r="E6" s="233"/>
      <c r="F6" s="233"/>
      <c r="G6" s="233"/>
      <c r="H6" s="233"/>
      <c r="I6" s="233"/>
    </row>
    <row r="7" spans="1:9" ht="15">
      <c r="A7" s="47"/>
      <c r="B7" s="392" t="s">
        <v>128</v>
      </c>
      <c r="C7" s="393"/>
      <c r="D7" s="398"/>
      <c r="E7" s="398"/>
      <c r="F7" s="398"/>
      <c r="G7" s="398"/>
      <c r="H7" s="399"/>
      <c r="I7" s="400" t="s">
        <v>149</v>
      </c>
    </row>
    <row r="8" spans="1:9" ht="30">
      <c r="A8" s="47"/>
      <c r="B8" s="394"/>
      <c r="C8" s="395"/>
      <c r="D8" s="269" t="s">
        <v>150</v>
      </c>
      <c r="E8" s="270" t="s">
        <v>151</v>
      </c>
      <c r="F8" s="269" t="s">
        <v>152</v>
      </c>
      <c r="G8" s="269" t="s">
        <v>153</v>
      </c>
      <c r="H8" s="269" t="s">
        <v>154</v>
      </c>
      <c r="I8" s="401"/>
    </row>
    <row r="9" spans="1:9" ht="15">
      <c r="A9" s="47"/>
      <c r="B9" s="396"/>
      <c r="C9" s="397"/>
      <c r="D9" s="269">
        <v>1</v>
      </c>
      <c r="E9" s="270">
        <v>2</v>
      </c>
      <c r="F9" s="269" t="s">
        <v>155</v>
      </c>
      <c r="G9" s="269">
        <v>4</v>
      </c>
      <c r="H9" s="269">
        <v>5</v>
      </c>
      <c r="I9" s="271" t="s">
        <v>156</v>
      </c>
    </row>
    <row r="10" spans="1:9" ht="15">
      <c r="A10" s="48"/>
      <c r="B10" s="49" t="s">
        <v>222</v>
      </c>
      <c r="C10" s="50"/>
      <c r="D10" s="51">
        <f>+D11+D19+D29+D39+D49+D59+D63+D71+D75</f>
        <v>280346113</v>
      </c>
      <c r="E10" s="51">
        <f t="shared" ref="E10:I10" si="0">+E11+E19+E29+E39+E49+E59+E63+E71+E75</f>
        <v>52800980.980000004</v>
      </c>
      <c r="F10" s="51">
        <f t="shared" si="0"/>
        <v>333147093.97999996</v>
      </c>
      <c r="G10" s="51">
        <f t="shared" si="0"/>
        <v>144530045.20999998</v>
      </c>
      <c r="H10" s="51">
        <f t="shared" si="0"/>
        <v>136519744.62</v>
      </c>
      <c r="I10" s="51">
        <f t="shared" si="0"/>
        <v>188617048.76999998</v>
      </c>
    </row>
    <row r="11" spans="1:9" ht="15">
      <c r="A11" s="52"/>
      <c r="B11" s="53" t="s">
        <v>221</v>
      </c>
      <c r="C11" s="54"/>
      <c r="D11" s="55">
        <f>SUM(D12:D18)</f>
        <v>164876018.31999999</v>
      </c>
      <c r="E11" s="55">
        <f t="shared" ref="E11:I11" si="1">SUM(E12:E18)</f>
        <v>-6181589.6799999997</v>
      </c>
      <c r="F11" s="55">
        <f t="shared" si="1"/>
        <v>158694428.63999999</v>
      </c>
      <c r="G11" s="55">
        <f t="shared" si="1"/>
        <v>60194618.299999997</v>
      </c>
      <c r="H11" s="55">
        <f t="shared" si="1"/>
        <v>60189653.780000001</v>
      </c>
      <c r="I11" s="55">
        <f t="shared" si="1"/>
        <v>98499810.340000004</v>
      </c>
    </row>
    <row r="12" spans="1:9" ht="15">
      <c r="A12" s="47"/>
      <c r="B12" s="64" t="s">
        <v>6</v>
      </c>
      <c r="C12" s="56" t="s">
        <v>157</v>
      </c>
      <c r="D12" s="90">
        <v>72083598.370000005</v>
      </c>
      <c r="E12" s="90">
        <v>0</v>
      </c>
      <c r="F12" s="90">
        <f>+D12+E12</f>
        <v>72083598.370000005</v>
      </c>
      <c r="G12" s="90">
        <v>0</v>
      </c>
      <c r="H12" s="90">
        <v>0</v>
      </c>
      <c r="I12" s="90">
        <f t="shared" ref="I12:I76" si="2">+F12-G12</f>
        <v>72083598.370000005</v>
      </c>
    </row>
    <row r="13" spans="1:9" ht="15">
      <c r="A13" s="47"/>
      <c r="B13" s="64" t="s">
        <v>7</v>
      </c>
      <c r="C13" s="56" t="s">
        <v>158</v>
      </c>
      <c r="D13" s="90">
        <v>54482233.549999997</v>
      </c>
      <c r="E13" s="90">
        <v>-1945442.34</v>
      </c>
      <c r="F13" s="90">
        <f t="shared" ref="F13:F76" si="3">+D13+E13</f>
        <v>52536791.209999993</v>
      </c>
      <c r="G13" s="90">
        <v>36376229.460000001</v>
      </c>
      <c r="H13" s="90">
        <v>36376229.460000001</v>
      </c>
      <c r="I13" s="90">
        <f t="shared" si="2"/>
        <v>16160561.749999993</v>
      </c>
    </row>
    <row r="14" spans="1:9" ht="15">
      <c r="A14" s="47"/>
      <c r="B14" s="64" t="s">
        <v>8</v>
      </c>
      <c r="C14" s="56" t="s">
        <v>159</v>
      </c>
      <c r="D14" s="90">
        <v>3629254</v>
      </c>
      <c r="E14" s="90">
        <v>-650535.6</v>
      </c>
      <c r="F14" s="90">
        <f t="shared" si="3"/>
        <v>2978718.4</v>
      </c>
      <c r="G14" s="90">
        <v>2978718.4</v>
      </c>
      <c r="H14" s="90">
        <v>2978718.4</v>
      </c>
      <c r="I14" s="90">
        <f t="shared" si="2"/>
        <v>0</v>
      </c>
    </row>
    <row r="15" spans="1:9" ht="15">
      <c r="A15" s="47"/>
      <c r="B15" s="64" t="s">
        <v>9</v>
      </c>
      <c r="C15" s="56" t="s">
        <v>160</v>
      </c>
      <c r="D15" s="90">
        <v>4782702.6399999997</v>
      </c>
      <c r="E15" s="90">
        <v>-400183.96</v>
      </c>
      <c r="F15" s="90">
        <f t="shared" si="3"/>
        <v>4382518.68</v>
      </c>
      <c r="G15" s="90">
        <v>2775118.5</v>
      </c>
      <c r="H15" s="90">
        <v>2775118.5</v>
      </c>
      <c r="I15" s="90">
        <f t="shared" si="2"/>
        <v>1607400.1799999997</v>
      </c>
    </row>
    <row r="16" spans="1:9" ht="15">
      <c r="A16" s="47"/>
      <c r="B16" s="64" t="s">
        <v>10</v>
      </c>
      <c r="C16" s="56" t="s">
        <v>161</v>
      </c>
      <c r="D16" s="90">
        <v>29898229.760000002</v>
      </c>
      <c r="E16" s="90">
        <v>-3185427.78</v>
      </c>
      <c r="F16" s="90">
        <f t="shared" si="3"/>
        <v>26712801.98</v>
      </c>
      <c r="G16" s="90">
        <v>18064551.940000001</v>
      </c>
      <c r="H16" s="90">
        <v>18059587.420000002</v>
      </c>
      <c r="I16" s="90">
        <f t="shared" si="2"/>
        <v>8648250.0399999991</v>
      </c>
    </row>
    <row r="17" spans="1:9" ht="15">
      <c r="A17" s="47"/>
      <c r="B17" s="64" t="s">
        <v>11</v>
      </c>
      <c r="C17" s="56" t="s">
        <v>162</v>
      </c>
      <c r="D17" s="90">
        <v>0</v>
      </c>
      <c r="E17" s="90">
        <v>0</v>
      </c>
      <c r="F17" s="90">
        <f t="shared" si="3"/>
        <v>0</v>
      </c>
      <c r="G17" s="90">
        <v>0</v>
      </c>
      <c r="H17" s="90">
        <v>0</v>
      </c>
      <c r="I17" s="90">
        <f t="shared" si="2"/>
        <v>0</v>
      </c>
    </row>
    <row r="18" spans="1:9" ht="15">
      <c r="A18" s="47"/>
      <c r="B18" s="64" t="s">
        <v>12</v>
      </c>
      <c r="C18" s="56" t="s">
        <v>163</v>
      </c>
      <c r="D18" s="90">
        <v>0</v>
      </c>
      <c r="E18" s="90">
        <v>0</v>
      </c>
      <c r="F18" s="90">
        <f t="shared" si="3"/>
        <v>0</v>
      </c>
      <c r="G18" s="90">
        <v>0</v>
      </c>
      <c r="H18" s="90">
        <v>0</v>
      </c>
      <c r="I18" s="90">
        <f t="shared" si="2"/>
        <v>0</v>
      </c>
    </row>
    <row r="19" spans="1:9" ht="15">
      <c r="A19" s="52"/>
      <c r="B19" s="57" t="s">
        <v>229</v>
      </c>
      <c r="C19" s="58"/>
      <c r="D19" s="246">
        <f>SUM(D20:D28)</f>
        <v>43202600</v>
      </c>
      <c r="E19" s="246">
        <f t="shared" ref="E19:I19" si="4">SUM(E20:E28)</f>
        <v>781168.8200000003</v>
      </c>
      <c r="F19" s="246">
        <f t="shared" si="4"/>
        <v>43983768.82</v>
      </c>
      <c r="G19" s="246">
        <f t="shared" si="4"/>
        <v>20579162.259999998</v>
      </c>
      <c r="H19" s="246">
        <f t="shared" si="4"/>
        <v>19625967.169999998</v>
      </c>
      <c r="I19" s="246">
        <f t="shared" si="4"/>
        <v>23404606.559999995</v>
      </c>
    </row>
    <row r="20" spans="1:9" ht="15">
      <c r="A20" s="47"/>
      <c r="B20" s="64" t="s">
        <v>13</v>
      </c>
      <c r="C20" s="56" t="s">
        <v>164</v>
      </c>
      <c r="D20" s="90">
        <v>9721800</v>
      </c>
      <c r="E20" s="90">
        <v>609737.15</v>
      </c>
      <c r="F20" s="90">
        <f t="shared" si="3"/>
        <v>10331537.15</v>
      </c>
      <c r="G20" s="90">
        <v>4411375.6399999997</v>
      </c>
      <c r="H20" s="90">
        <v>4075531.97</v>
      </c>
      <c r="I20" s="90">
        <f t="shared" si="2"/>
        <v>5920161.5100000007</v>
      </c>
    </row>
    <row r="21" spans="1:9" ht="15">
      <c r="A21" s="47"/>
      <c r="B21" s="64" t="s">
        <v>14</v>
      </c>
      <c r="C21" s="56" t="s">
        <v>165</v>
      </c>
      <c r="D21" s="90">
        <v>11193600</v>
      </c>
      <c r="E21" s="90">
        <v>3730242.34</v>
      </c>
      <c r="F21" s="90">
        <f t="shared" si="3"/>
        <v>14923842.34</v>
      </c>
      <c r="G21" s="90">
        <v>9014862.0099999998</v>
      </c>
      <c r="H21" s="90">
        <v>8876950.0399999991</v>
      </c>
      <c r="I21" s="90">
        <f t="shared" si="2"/>
        <v>5908980.3300000001</v>
      </c>
    </row>
    <row r="22" spans="1:9" ht="15">
      <c r="A22" s="47"/>
      <c r="B22" s="64" t="s">
        <v>15</v>
      </c>
      <c r="C22" s="56" t="s">
        <v>166</v>
      </c>
      <c r="D22" s="90">
        <v>1632000</v>
      </c>
      <c r="E22" s="90">
        <v>-454830.08000000002</v>
      </c>
      <c r="F22" s="90">
        <f t="shared" si="3"/>
        <v>1177169.9199999999</v>
      </c>
      <c r="G22" s="90">
        <v>351523.42</v>
      </c>
      <c r="H22" s="90">
        <v>351523.42</v>
      </c>
      <c r="I22" s="90">
        <f t="shared" si="2"/>
        <v>825646.5</v>
      </c>
    </row>
    <row r="23" spans="1:9" ht="15">
      <c r="A23" s="47"/>
      <c r="B23" s="64" t="s">
        <v>16</v>
      </c>
      <c r="C23" s="56" t="s">
        <v>167</v>
      </c>
      <c r="D23" s="90">
        <v>576000</v>
      </c>
      <c r="E23" s="90">
        <v>-125418.05</v>
      </c>
      <c r="F23" s="90">
        <f t="shared" si="3"/>
        <v>450581.95</v>
      </c>
      <c r="G23" s="90">
        <v>162202.19</v>
      </c>
      <c r="H23" s="90">
        <v>139174.39000000001</v>
      </c>
      <c r="I23" s="90">
        <f t="shared" si="2"/>
        <v>288379.76</v>
      </c>
    </row>
    <row r="24" spans="1:9" ht="15">
      <c r="A24" s="47"/>
      <c r="B24" s="64" t="s">
        <v>17</v>
      </c>
      <c r="C24" s="56" t="s">
        <v>168</v>
      </c>
      <c r="D24" s="90">
        <v>3441600</v>
      </c>
      <c r="E24" s="90">
        <v>-25526.98</v>
      </c>
      <c r="F24" s="90">
        <f t="shared" si="3"/>
        <v>3416073.02</v>
      </c>
      <c r="G24" s="90">
        <v>1564266.07</v>
      </c>
      <c r="H24" s="90">
        <v>1207036.45</v>
      </c>
      <c r="I24" s="90">
        <f t="shared" si="2"/>
        <v>1851806.95</v>
      </c>
    </row>
    <row r="25" spans="1:9" ht="15">
      <c r="A25" s="47"/>
      <c r="B25" s="64" t="s">
        <v>18</v>
      </c>
      <c r="C25" s="56" t="s">
        <v>169</v>
      </c>
      <c r="D25" s="90">
        <v>13741200</v>
      </c>
      <c r="E25" s="90">
        <v>-3933963.31</v>
      </c>
      <c r="F25" s="90">
        <f t="shared" si="3"/>
        <v>9807236.6899999995</v>
      </c>
      <c r="G25" s="90">
        <v>2934488.69</v>
      </c>
      <c r="H25" s="90">
        <v>2904458.61</v>
      </c>
      <c r="I25" s="90">
        <f t="shared" si="2"/>
        <v>6872748</v>
      </c>
    </row>
    <row r="26" spans="1:9" ht="15">
      <c r="A26" s="47"/>
      <c r="B26" s="64" t="s">
        <v>61</v>
      </c>
      <c r="C26" s="56" t="s">
        <v>170</v>
      </c>
      <c r="D26" s="90">
        <v>812000</v>
      </c>
      <c r="E26" s="90">
        <v>243172.06</v>
      </c>
      <c r="F26" s="90">
        <f t="shared" si="3"/>
        <v>1055172.06</v>
      </c>
      <c r="G26" s="90">
        <v>500003.84000000003</v>
      </c>
      <c r="H26" s="90">
        <v>478517.89</v>
      </c>
      <c r="I26" s="90">
        <f t="shared" si="2"/>
        <v>555168.22</v>
      </c>
    </row>
    <row r="27" spans="1:9" ht="15">
      <c r="A27" s="47"/>
      <c r="B27" s="64" t="s">
        <v>223</v>
      </c>
      <c r="C27" s="56" t="s">
        <v>171</v>
      </c>
      <c r="D27" s="90">
        <v>0</v>
      </c>
      <c r="E27" s="90">
        <v>0</v>
      </c>
      <c r="F27" s="90">
        <f t="shared" si="3"/>
        <v>0</v>
      </c>
      <c r="G27" s="90">
        <v>0</v>
      </c>
      <c r="H27" s="90">
        <v>0</v>
      </c>
      <c r="I27" s="90">
        <f t="shared" si="2"/>
        <v>0</v>
      </c>
    </row>
    <row r="28" spans="1:9" ht="15">
      <c r="A28" s="47"/>
      <c r="B28" s="64" t="s">
        <v>224</v>
      </c>
      <c r="C28" s="56" t="s">
        <v>172</v>
      </c>
      <c r="D28" s="90">
        <v>2084400</v>
      </c>
      <c r="E28" s="90">
        <v>737755.69</v>
      </c>
      <c r="F28" s="90">
        <f t="shared" si="3"/>
        <v>2822155.69</v>
      </c>
      <c r="G28" s="90">
        <v>1640440.4</v>
      </c>
      <c r="H28" s="90">
        <v>1592774.4</v>
      </c>
      <c r="I28" s="90">
        <f t="shared" si="2"/>
        <v>1181715.29</v>
      </c>
    </row>
    <row r="29" spans="1:9" ht="15">
      <c r="A29" s="52"/>
      <c r="B29" s="57" t="s">
        <v>230</v>
      </c>
      <c r="C29" s="58"/>
      <c r="D29" s="246">
        <f>SUM(D30:D38)</f>
        <v>42447875.68</v>
      </c>
      <c r="E29" s="246">
        <f t="shared" ref="E29:I29" si="5">SUM(E30:E38)</f>
        <v>-1400856.1500000006</v>
      </c>
      <c r="F29" s="246">
        <f t="shared" si="5"/>
        <v>41047019.530000001</v>
      </c>
      <c r="G29" s="246">
        <f t="shared" si="5"/>
        <v>18274988.039999999</v>
      </c>
      <c r="H29" s="246">
        <f t="shared" si="5"/>
        <v>17099408.920000002</v>
      </c>
      <c r="I29" s="246">
        <f t="shared" si="5"/>
        <v>22772031.489999995</v>
      </c>
    </row>
    <row r="30" spans="1:9" ht="15">
      <c r="A30" s="47"/>
      <c r="B30" s="64" t="s">
        <v>21</v>
      </c>
      <c r="C30" s="56" t="s">
        <v>173</v>
      </c>
      <c r="D30" s="90">
        <v>14963839.68</v>
      </c>
      <c r="E30" s="90">
        <v>-3261421.67</v>
      </c>
      <c r="F30" s="90">
        <f t="shared" si="3"/>
        <v>11702418.01</v>
      </c>
      <c r="G30" s="90">
        <v>4098017.98</v>
      </c>
      <c r="H30" s="90">
        <v>3921150.18</v>
      </c>
      <c r="I30" s="90">
        <f t="shared" si="2"/>
        <v>7604400.0299999993</v>
      </c>
    </row>
    <row r="31" spans="1:9" ht="15">
      <c r="A31" s="47"/>
      <c r="B31" s="64" t="s">
        <v>22</v>
      </c>
      <c r="C31" s="56" t="s">
        <v>174</v>
      </c>
      <c r="D31" s="90">
        <v>780000</v>
      </c>
      <c r="E31" s="90">
        <v>145167.59</v>
      </c>
      <c r="F31" s="90">
        <f t="shared" si="3"/>
        <v>925167.59</v>
      </c>
      <c r="G31" s="90">
        <v>519043.59</v>
      </c>
      <c r="H31" s="90">
        <v>515818.79</v>
      </c>
      <c r="I31" s="90">
        <f t="shared" si="2"/>
        <v>406123.99999999994</v>
      </c>
    </row>
    <row r="32" spans="1:9" ht="15">
      <c r="A32" s="47"/>
      <c r="B32" s="64" t="s">
        <v>23</v>
      </c>
      <c r="C32" s="56" t="s">
        <v>175</v>
      </c>
      <c r="D32" s="90">
        <v>423600</v>
      </c>
      <c r="E32" s="90">
        <v>1593354.66</v>
      </c>
      <c r="F32" s="90">
        <f t="shared" si="3"/>
        <v>2016954.66</v>
      </c>
      <c r="G32" s="90">
        <v>1715938.27</v>
      </c>
      <c r="H32" s="90">
        <v>1706188.27</v>
      </c>
      <c r="I32" s="90">
        <f t="shared" si="2"/>
        <v>301016.3899999999</v>
      </c>
    </row>
    <row r="33" spans="1:9" ht="15">
      <c r="A33" s="47"/>
      <c r="B33" s="64" t="s">
        <v>24</v>
      </c>
      <c r="C33" s="56" t="s">
        <v>176</v>
      </c>
      <c r="D33" s="90">
        <v>2240000</v>
      </c>
      <c r="E33" s="90">
        <v>-653139.68000000005</v>
      </c>
      <c r="F33" s="90">
        <f t="shared" si="3"/>
        <v>1586860.3199999998</v>
      </c>
      <c r="G33" s="90">
        <v>1466860.32</v>
      </c>
      <c r="H33" s="90">
        <v>1466860.32</v>
      </c>
      <c r="I33" s="90">
        <f t="shared" si="2"/>
        <v>119999.99999999977</v>
      </c>
    </row>
    <row r="34" spans="1:9" ht="15">
      <c r="A34" s="47"/>
      <c r="B34" s="64" t="s">
        <v>25</v>
      </c>
      <c r="C34" s="56" t="s">
        <v>177</v>
      </c>
      <c r="D34" s="90">
        <v>6072000</v>
      </c>
      <c r="E34" s="90">
        <v>3639831.44</v>
      </c>
      <c r="F34" s="90">
        <f t="shared" si="3"/>
        <v>9711831.4399999995</v>
      </c>
      <c r="G34" s="90">
        <v>5118965.22</v>
      </c>
      <c r="H34" s="90">
        <v>4990775.3600000003</v>
      </c>
      <c r="I34" s="90">
        <f t="shared" si="2"/>
        <v>4592866.22</v>
      </c>
    </row>
    <row r="35" spans="1:9" ht="15">
      <c r="A35" s="47"/>
      <c r="B35" s="64" t="s">
        <v>225</v>
      </c>
      <c r="C35" s="56" t="s">
        <v>178</v>
      </c>
      <c r="D35" s="90">
        <v>1062000</v>
      </c>
      <c r="E35" s="90">
        <v>1634113.89</v>
      </c>
      <c r="F35" s="90">
        <f t="shared" si="3"/>
        <v>2696113.8899999997</v>
      </c>
      <c r="G35" s="90">
        <v>2027775.69</v>
      </c>
      <c r="H35" s="90">
        <v>1199060.0900000001</v>
      </c>
      <c r="I35" s="90">
        <f t="shared" si="2"/>
        <v>668338.19999999972</v>
      </c>
    </row>
    <row r="36" spans="1:9" ht="15">
      <c r="A36" s="47"/>
      <c r="B36" s="64" t="s">
        <v>226</v>
      </c>
      <c r="C36" s="56" t="s">
        <v>179</v>
      </c>
      <c r="D36" s="90">
        <v>5901600</v>
      </c>
      <c r="E36" s="90">
        <v>-2047035.71</v>
      </c>
      <c r="F36" s="90">
        <f t="shared" si="3"/>
        <v>3854564.29</v>
      </c>
      <c r="G36" s="90">
        <v>890286.09</v>
      </c>
      <c r="H36" s="90">
        <v>865610.27</v>
      </c>
      <c r="I36" s="90">
        <f t="shared" si="2"/>
        <v>2964278.2</v>
      </c>
    </row>
    <row r="37" spans="1:9" ht="15">
      <c r="A37" s="47"/>
      <c r="B37" s="64" t="s">
        <v>227</v>
      </c>
      <c r="C37" s="56" t="s">
        <v>180</v>
      </c>
      <c r="D37" s="90">
        <v>1778000</v>
      </c>
      <c r="E37" s="90">
        <v>-591501.30000000005</v>
      </c>
      <c r="F37" s="90">
        <f t="shared" si="3"/>
        <v>1186498.7</v>
      </c>
      <c r="G37" s="90">
        <v>286542.7</v>
      </c>
      <c r="H37" s="90">
        <v>282387.46000000002</v>
      </c>
      <c r="I37" s="90">
        <f t="shared" si="2"/>
        <v>899956</v>
      </c>
    </row>
    <row r="38" spans="1:9" ht="15">
      <c r="A38" s="47"/>
      <c r="B38" s="64" t="s">
        <v>228</v>
      </c>
      <c r="C38" s="56" t="s">
        <v>181</v>
      </c>
      <c r="D38" s="90">
        <v>9226836</v>
      </c>
      <c r="E38" s="90">
        <v>-1860225.37</v>
      </c>
      <c r="F38" s="90">
        <f t="shared" si="3"/>
        <v>7366610.6299999999</v>
      </c>
      <c r="G38" s="90">
        <v>2151558.1800000002</v>
      </c>
      <c r="H38" s="90">
        <v>2151558.1800000002</v>
      </c>
      <c r="I38" s="90">
        <f t="shared" si="2"/>
        <v>5215052.4499999993</v>
      </c>
    </row>
    <row r="39" spans="1:9" ht="15">
      <c r="A39" s="52"/>
      <c r="B39" s="57" t="s">
        <v>231</v>
      </c>
      <c r="C39" s="58"/>
      <c r="D39" s="246">
        <f>SUM(D40:D48)</f>
        <v>29819619</v>
      </c>
      <c r="E39" s="246">
        <f t="shared" ref="E39:I39" si="6">SUM(E40:E48)</f>
        <v>56568086.789999999</v>
      </c>
      <c r="F39" s="246">
        <f t="shared" si="6"/>
        <v>86387705.789999992</v>
      </c>
      <c r="G39" s="246">
        <f t="shared" si="6"/>
        <v>42898942.109999999</v>
      </c>
      <c r="H39" s="246">
        <f t="shared" si="6"/>
        <v>37068621.789999999</v>
      </c>
      <c r="I39" s="246">
        <f t="shared" si="6"/>
        <v>43488763.679999992</v>
      </c>
    </row>
    <row r="40" spans="1:9" ht="15">
      <c r="A40" s="47"/>
      <c r="B40" s="64" t="s">
        <v>26</v>
      </c>
      <c r="C40" s="56" t="s">
        <v>182</v>
      </c>
      <c r="D40" s="90">
        <v>0</v>
      </c>
      <c r="E40" s="90">
        <v>0</v>
      </c>
      <c r="F40" s="90">
        <f t="shared" si="3"/>
        <v>0</v>
      </c>
      <c r="G40" s="90">
        <v>0</v>
      </c>
      <c r="H40" s="90">
        <v>0</v>
      </c>
      <c r="I40" s="90">
        <f t="shared" si="2"/>
        <v>0</v>
      </c>
    </row>
    <row r="41" spans="1:9" ht="15">
      <c r="A41" s="47"/>
      <c r="B41" s="64" t="s">
        <v>27</v>
      </c>
      <c r="C41" s="56" t="s">
        <v>183</v>
      </c>
      <c r="D41" s="90">
        <v>0</v>
      </c>
      <c r="E41" s="90">
        <v>0</v>
      </c>
      <c r="F41" s="90">
        <f t="shared" si="3"/>
        <v>0</v>
      </c>
      <c r="G41" s="90">
        <v>0</v>
      </c>
      <c r="H41" s="90">
        <v>0</v>
      </c>
      <c r="I41" s="90">
        <f t="shared" si="2"/>
        <v>0</v>
      </c>
    </row>
    <row r="42" spans="1:9" ht="15">
      <c r="A42" s="47"/>
      <c r="B42" s="64" t="s">
        <v>28</v>
      </c>
      <c r="C42" s="56" t="s">
        <v>184</v>
      </c>
      <c r="D42" s="90">
        <v>0</v>
      </c>
      <c r="E42" s="90">
        <v>0</v>
      </c>
      <c r="F42" s="90">
        <f t="shared" si="3"/>
        <v>0</v>
      </c>
      <c r="G42" s="90">
        <v>0</v>
      </c>
      <c r="H42" s="90">
        <v>0</v>
      </c>
      <c r="I42" s="90">
        <f t="shared" si="2"/>
        <v>0</v>
      </c>
    </row>
    <row r="43" spans="1:9" ht="15">
      <c r="A43" s="47"/>
      <c r="B43" s="64" t="s">
        <v>29</v>
      </c>
      <c r="C43" s="56" t="s">
        <v>185</v>
      </c>
      <c r="D43" s="90">
        <v>29819619</v>
      </c>
      <c r="E43" s="90">
        <v>44635294.689999998</v>
      </c>
      <c r="F43" s="90">
        <f t="shared" si="3"/>
        <v>74454913.689999998</v>
      </c>
      <c r="G43" s="90">
        <v>30966150.010000002</v>
      </c>
      <c r="H43" s="90">
        <v>25135829.690000001</v>
      </c>
      <c r="I43" s="90">
        <f t="shared" si="2"/>
        <v>43488763.679999992</v>
      </c>
    </row>
    <row r="44" spans="1:9" ht="15">
      <c r="A44" s="47"/>
      <c r="B44" s="64" t="s">
        <v>30</v>
      </c>
      <c r="C44" s="56" t="s">
        <v>186</v>
      </c>
      <c r="D44" s="90">
        <v>0</v>
      </c>
      <c r="E44" s="90">
        <v>0</v>
      </c>
      <c r="F44" s="90">
        <f t="shared" si="3"/>
        <v>0</v>
      </c>
      <c r="G44" s="90">
        <v>0</v>
      </c>
      <c r="H44" s="90">
        <v>0</v>
      </c>
      <c r="I44" s="90">
        <f t="shared" si="2"/>
        <v>0</v>
      </c>
    </row>
    <row r="45" spans="1:9" ht="15">
      <c r="A45" s="47"/>
      <c r="B45" s="64" t="s">
        <v>232</v>
      </c>
      <c r="C45" s="56" t="s">
        <v>187</v>
      </c>
      <c r="D45" s="90">
        <v>0</v>
      </c>
      <c r="E45" s="90">
        <v>0</v>
      </c>
      <c r="F45" s="90">
        <f t="shared" si="3"/>
        <v>0</v>
      </c>
      <c r="G45" s="90">
        <v>0</v>
      </c>
      <c r="H45" s="90">
        <v>0</v>
      </c>
      <c r="I45" s="90">
        <f t="shared" si="2"/>
        <v>0</v>
      </c>
    </row>
    <row r="46" spans="1:9" ht="15">
      <c r="A46" s="47"/>
      <c r="B46" s="64" t="s">
        <v>233</v>
      </c>
      <c r="C46" s="56" t="s">
        <v>188</v>
      </c>
      <c r="D46" s="90">
        <v>0</v>
      </c>
      <c r="E46" s="90">
        <v>0</v>
      </c>
      <c r="F46" s="90">
        <f t="shared" si="3"/>
        <v>0</v>
      </c>
      <c r="G46" s="90">
        <v>0</v>
      </c>
      <c r="H46" s="90">
        <v>0</v>
      </c>
      <c r="I46" s="90">
        <f t="shared" si="2"/>
        <v>0</v>
      </c>
    </row>
    <row r="47" spans="1:9" ht="15">
      <c r="A47" s="47"/>
      <c r="B47" s="64" t="s">
        <v>234</v>
      </c>
      <c r="C47" s="56" t="s">
        <v>189</v>
      </c>
      <c r="D47" s="90">
        <v>0</v>
      </c>
      <c r="E47" s="90">
        <v>11932792.1</v>
      </c>
      <c r="F47" s="90">
        <f t="shared" si="3"/>
        <v>11932792.1</v>
      </c>
      <c r="G47" s="90">
        <v>11932792.1</v>
      </c>
      <c r="H47" s="90">
        <v>11932792.1</v>
      </c>
      <c r="I47" s="90">
        <f t="shared" si="2"/>
        <v>0</v>
      </c>
    </row>
    <row r="48" spans="1:9" ht="15">
      <c r="A48" s="47"/>
      <c r="B48" s="64" t="s">
        <v>235</v>
      </c>
      <c r="C48" s="56" t="s">
        <v>190</v>
      </c>
      <c r="D48" s="90">
        <v>0</v>
      </c>
      <c r="E48" s="90">
        <v>0</v>
      </c>
      <c r="F48" s="90">
        <f t="shared" si="3"/>
        <v>0</v>
      </c>
      <c r="G48" s="90">
        <v>0</v>
      </c>
      <c r="H48" s="90">
        <v>0</v>
      </c>
      <c r="I48" s="90">
        <f t="shared" si="2"/>
        <v>0</v>
      </c>
    </row>
    <row r="49" spans="1:9" ht="15">
      <c r="A49" s="52"/>
      <c r="B49" s="57" t="s">
        <v>236</v>
      </c>
      <c r="C49" s="58"/>
      <c r="D49" s="246">
        <f>SUM(D50:D58)</f>
        <v>0</v>
      </c>
      <c r="E49" s="246">
        <f t="shared" ref="E49:I49" si="7">SUM(E50:E58)</f>
        <v>3034171.1999999997</v>
      </c>
      <c r="F49" s="246">
        <f t="shared" si="7"/>
        <v>3034171.1999999997</v>
      </c>
      <c r="G49" s="246">
        <f t="shared" si="7"/>
        <v>2582334.5</v>
      </c>
      <c r="H49" s="246">
        <f t="shared" si="7"/>
        <v>2536092.96</v>
      </c>
      <c r="I49" s="246">
        <f t="shared" si="7"/>
        <v>451836.69999999995</v>
      </c>
    </row>
    <row r="50" spans="1:9" ht="15">
      <c r="A50" s="47"/>
      <c r="B50" s="64" t="s">
        <v>84</v>
      </c>
      <c r="C50" s="56" t="s">
        <v>191</v>
      </c>
      <c r="D50" s="90">
        <v>0</v>
      </c>
      <c r="E50" s="90">
        <v>1567512.95</v>
      </c>
      <c r="F50" s="90">
        <f t="shared" si="3"/>
        <v>1567512.95</v>
      </c>
      <c r="G50" s="90">
        <v>1445601.27</v>
      </c>
      <c r="H50" s="90">
        <v>1402955.73</v>
      </c>
      <c r="I50" s="90">
        <f t="shared" si="2"/>
        <v>121911.67999999993</v>
      </c>
    </row>
    <row r="51" spans="1:9" ht="15">
      <c r="A51" s="47"/>
      <c r="B51" s="64" t="s">
        <v>85</v>
      </c>
      <c r="C51" s="56" t="s">
        <v>192</v>
      </c>
      <c r="D51" s="90">
        <v>0</v>
      </c>
      <c r="E51" s="90">
        <v>502950.34</v>
      </c>
      <c r="F51" s="90">
        <f t="shared" si="3"/>
        <v>502950.34</v>
      </c>
      <c r="G51" s="90">
        <v>474249.04</v>
      </c>
      <c r="H51" s="90">
        <v>470653.04</v>
      </c>
      <c r="I51" s="90">
        <f t="shared" si="2"/>
        <v>28701.300000000047</v>
      </c>
    </row>
    <row r="52" spans="1:9" ht="15">
      <c r="A52" s="47"/>
      <c r="B52" s="64" t="s">
        <v>86</v>
      </c>
      <c r="C52" s="59" t="s">
        <v>193</v>
      </c>
      <c r="D52" s="90">
        <v>0</v>
      </c>
      <c r="E52" s="90">
        <v>167865.57</v>
      </c>
      <c r="F52" s="90">
        <f t="shared" si="3"/>
        <v>167865.57</v>
      </c>
      <c r="G52" s="90">
        <v>167865.57</v>
      </c>
      <c r="H52" s="90">
        <v>167865.57</v>
      </c>
      <c r="I52" s="90">
        <f t="shared" si="2"/>
        <v>0</v>
      </c>
    </row>
    <row r="53" spans="1:9" ht="15">
      <c r="A53" s="47"/>
      <c r="B53" s="64" t="s">
        <v>237</v>
      </c>
      <c r="C53" s="56" t="s">
        <v>194</v>
      </c>
      <c r="D53" s="90">
        <v>0</v>
      </c>
      <c r="E53" s="90">
        <v>0</v>
      </c>
      <c r="F53" s="90">
        <f t="shared" si="3"/>
        <v>0</v>
      </c>
      <c r="G53" s="90">
        <v>0</v>
      </c>
      <c r="H53" s="90">
        <v>0</v>
      </c>
      <c r="I53" s="90">
        <f t="shared" si="2"/>
        <v>0</v>
      </c>
    </row>
    <row r="54" spans="1:9" ht="15">
      <c r="A54" s="47"/>
      <c r="B54" s="64" t="s">
        <v>238</v>
      </c>
      <c r="C54" s="56" t="s">
        <v>195</v>
      </c>
      <c r="D54" s="90">
        <v>0</v>
      </c>
      <c r="E54" s="90">
        <v>0</v>
      </c>
      <c r="F54" s="90">
        <f t="shared" si="3"/>
        <v>0</v>
      </c>
      <c r="G54" s="90">
        <v>0</v>
      </c>
      <c r="H54" s="90">
        <v>0</v>
      </c>
      <c r="I54" s="90">
        <f t="shared" si="2"/>
        <v>0</v>
      </c>
    </row>
    <row r="55" spans="1:9" ht="15">
      <c r="A55" s="47"/>
      <c r="B55" s="64" t="s">
        <v>239</v>
      </c>
      <c r="C55" s="56" t="s">
        <v>196</v>
      </c>
      <c r="D55" s="90">
        <v>0</v>
      </c>
      <c r="E55" s="90">
        <v>795842.34</v>
      </c>
      <c r="F55" s="90">
        <f t="shared" si="3"/>
        <v>795842.34</v>
      </c>
      <c r="G55" s="90">
        <v>494618.62</v>
      </c>
      <c r="H55" s="90">
        <v>494618.62</v>
      </c>
      <c r="I55" s="90">
        <f t="shared" si="2"/>
        <v>301223.71999999997</v>
      </c>
    </row>
    <row r="56" spans="1:9" ht="15">
      <c r="A56" s="47"/>
      <c r="B56" s="64" t="s">
        <v>240</v>
      </c>
      <c r="C56" s="56" t="s">
        <v>197</v>
      </c>
      <c r="D56" s="90">
        <v>0</v>
      </c>
      <c r="E56" s="90">
        <v>0</v>
      </c>
      <c r="F56" s="90">
        <f t="shared" si="3"/>
        <v>0</v>
      </c>
      <c r="G56" s="90">
        <v>0</v>
      </c>
      <c r="H56" s="90">
        <v>0</v>
      </c>
      <c r="I56" s="90">
        <f t="shared" si="2"/>
        <v>0</v>
      </c>
    </row>
    <row r="57" spans="1:9" ht="15">
      <c r="A57" s="47"/>
      <c r="B57" s="64" t="s">
        <v>241</v>
      </c>
      <c r="C57" s="56" t="s">
        <v>198</v>
      </c>
      <c r="D57" s="90">
        <v>0</v>
      </c>
      <c r="E57" s="90">
        <v>0</v>
      </c>
      <c r="F57" s="90">
        <f t="shared" si="3"/>
        <v>0</v>
      </c>
      <c r="G57" s="90">
        <v>0</v>
      </c>
      <c r="H57" s="90">
        <v>0</v>
      </c>
      <c r="I57" s="90">
        <f t="shared" si="2"/>
        <v>0</v>
      </c>
    </row>
    <row r="58" spans="1:9" ht="15">
      <c r="A58" s="47"/>
      <c r="B58" s="64" t="s">
        <v>242</v>
      </c>
      <c r="C58" s="56" t="s">
        <v>199</v>
      </c>
      <c r="D58" s="90">
        <v>0</v>
      </c>
      <c r="E58" s="90">
        <v>0</v>
      </c>
      <c r="F58" s="90">
        <f t="shared" si="3"/>
        <v>0</v>
      </c>
      <c r="G58" s="90">
        <v>0</v>
      </c>
      <c r="H58" s="90">
        <v>0</v>
      </c>
      <c r="I58" s="90">
        <f t="shared" si="2"/>
        <v>0</v>
      </c>
    </row>
    <row r="59" spans="1:9" ht="15">
      <c r="A59" s="52"/>
      <c r="B59" s="57" t="s">
        <v>243</v>
      </c>
      <c r="C59" s="58"/>
      <c r="D59" s="246">
        <f>SUM(D60:D62)</f>
        <v>0</v>
      </c>
      <c r="E59" s="246">
        <f t="shared" ref="E59:I59" si="8">SUM(E60:E62)</f>
        <v>0</v>
      </c>
      <c r="F59" s="246">
        <f t="shared" si="8"/>
        <v>0</v>
      </c>
      <c r="G59" s="246">
        <f t="shared" si="8"/>
        <v>0</v>
      </c>
      <c r="H59" s="246">
        <f t="shared" si="8"/>
        <v>0</v>
      </c>
      <c r="I59" s="246">
        <f t="shared" si="8"/>
        <v>0</v>
      </c>
    </row>
    <row r="60" spans="1:9" ht="15">
      <c r="A60" s="47"/>
      <c r="B60" s="64" t="s">
        <v>32</v>
      </c>
      <c r="C60" s="56" t="s">
        <v>200</v>
      </c>
      <c r="D60" s="90">
        <v>0</v>
      </c>
      <c r="E60" s="90">
        <v>0</v>
      </c>
      <c r="F60" s="90">
        <f t="shared" si="3"/>
        <v>0</v>
      </c>
      <c r="G60" s="90">
        <v>0</v>
      </c>
      <c r="H60" s="90">
        <v>0</v>
      </c>
      <c r="I60" s="90">
        <f t="shared" si="2"/>
        <v>0</v>
      </c>
    </row>
    <row r="61" spans="1:9" ht="15">
      <c r="A61" s="47"/>
      <c r="B61" s="64" t="s">
        <v>33</v>
      </c>
      <c r="C61" s="56" t="s">
        <v>201</v>
      </c>
      <c r="D61" s="90">
        <v>0</v>
      </c>
      <c r="E61" s="90">
        <v>0</v>
      </c>
      <c r="F61" s="90">
        <f t="shared" si="3"/>
        <v>0</v>
      </c>
      <c r="G61" s="90">
        <v>0</v>
      </c>
      <c r="H61" s="90">
        <v>0</v>
      </c>
      <c r="I61" s="90">
        <f t="shared" si="2"/>
        <v>0</v>
      </c>
    </row>
    <row r="62" spans="1:9" ht="15">
      <c r="A62" s="47"/>
      <c r="B62" s="64" t="s">
        <v>90</v>
      </c>
      <c r="C62" s="56" t="s">
        <v>202</v>
      </c>
      <c r="D62" s="90">
        <v>0</v>
      </c>
      <c r="E62" s="90">
        <v>0</v>
      </c>
      <c r="F62" s="90">
        <f t="shared" si="3"/>
        <v>0</v>
      </c>
      <c r="G62" s="90">
        <v>0</v>
      </c>
      <c r="H62" s="90">
        <v>0</v>
      </c>
      <c r="I62" s="90">
        <f t="shared" si="2"/>
        <v>0</v>
      </c>
    </row>
    <row r="63" spans="1:9" ht="15">
      <c r="A63" s="52"/>
      <c r="B63" s="57" t="s">
        <v>244</v>
      </c>
      <c r="C63" s="58"/>
      <c r="D63" s="246">
        <f>SUM(D64:D70)</f>
        <v>0</v>
      </c>
      <c r="E63" s="246">
        <f t="shared" ref="E63:I63" si="9">SUM(E64:E70)</f>
        <v>0</v>
      </c>
      <c r="F63" s="246">
        <f t="shared" si="9"/>
        <v>0</v>
      </c>
      <c r="G63" s="246">
        <f t="shared" si="9"/>
        <v>0</v>
      </c>
      <c r="H63" s="246">
        <f t="shared" si="9"/>
        <v>0</v>
      </c>
      <c r="I63" s="246">
        <f t="shared" si="9"/>
        <v>0</v>
      </c>
    </row>
    <row r="64" spans="1:9" ht="15">
      <c r="A64" s="47"/>
      <c r="B64" s="64" t="s">
        <v>35</v>
      </c>
      <c r="C64" s="56" t="s">
        <v>203</v>
      </c>
      <c r="D64" s="90">
        <v>0</v>
      </c>
      <c r="E64" s="90">
        <v>0</v>
      </c>
      <c r="F64" s="90">
        <f t="shared" si="3"/>
        <v>0</v>
      </c>
      <c r="G64" s="90">
        <v>0</v>
      </c>
      <c r="H64" s="90">
        <v>0</v>
      </c>
      <c r="I64" s="90">
        <f t="shared" si="2"/>
        <v>0</v>
      </c>
    </row>
    <row r="65" spans="1:9" ht="15">
      <c r="A65" s="47"/>
      <c r="B65" s="64" t="s">
        <v>36</v>
      </c>
      <c r="C65" s="56" t="s">
        <v>204</v>
      </c>
      <c r="D65" s="90">
        <v>0</v>
      </c>
      <c r="E65" s="90">
        <v>0</v>
      </c>
      <c r="F65" s="90">
        <f t="shared" si="3"/>
        <v>0</v>
      </c>
      <c r="G65" s="90">
        <v>0</v>
      </c>
      <c r="H65" s="90">
        <v>0</v>
      </c>
      <c r="I65" s="90">
        <f t="shared" si="2"/>
        <v>0</v>
      </c>
    </row>
    <row r="66" spans="1:9" ht="15">
      <c r="A66" s="47"/>
      <c r="B66" s="64" t="s">
        <v>37</v>
      </c>
      <c r="C66" s="56" t="s">
        <v>205</v>
      </c>
      <c r="D66" s="90">
        <v>0</v>
      </c>
      <c r="E66" s="90">
        <v>0</v>
      </c>
      <c r="F66" s="90">
        <f t="shared" si="3"/>
        <v>0</v>
      </c>
      <c r="G66" s="90">
        <v>0</v>
      </c>
      <c r="H66" s="90">
        <v>0</v>
      </c>
      <c r="I66" s="90">
        <f t="shared" si="2"/>
        <v>0</v>
      </c>
    </row>
    <row r="67" spans="1:9" ht="15">
      <c r="A67" s="47"/>
      <c r="B67" s="64" t="s">
        <v>38</v>
      </c>
      <c r="C67" s="56" t="s">
        <v>206</v>
      </c>
      <c r="D67" s="90">
        <v>0</v>
      </c>
      <c r="E67" s="90">
        <v>0</v>
      </c>
      <c r="F67" s="90">
        <f t="shared" si="3"/>
        <v>0</v>
      </c>
      <c r="G67" s="90">
        <v>0</v>
      </c>
      <c r="H67" s="90">
        <v>0</v>
      </c>
      <c r="I67" s="90">
        <f t="shared" si="2"/>
        <v>0</v>
      </c>
    </row>
    <row r="68" spans="1:9" ht="15">
      <c r="A68" s="47"/>
      <c r="B68" s="64" t="s">
        <v>245</v>
      </c>
      <c r="C68" s="56" t="s">
        <v>207</v>
      </c>
      <c r="D68" s="90">
        <v>0</v>
      </c>
      <c r="E68" s="90">
        <v>0</v>
      </c>
      <c r="F68" s="90">
        <f t="shared" si="3"/>
        <v>0</v>
      </c>
      <c r="G68" s="90">
        <v>0</v>
      </c>
      <c r="H68" s="90">
        <v>0</v>
      </c>
      <c r="I68" s="90">
        <f t="shared" si="2"/>
        <v>0</v>
      </c>
    </row>
    <row r="69" spans="1:9" ht="15">
      <c r="A69" s="47"/>
      <c r="B69" s="64" t="s">
        <v>246</v>
      </c>
      <c r="C69" s="56" t="s">
        <v>208</v>
      </c>
      <c r="D69" s="90">
        <v>0</v>
      </c>
      <c r="E69" s="90">
        <v>0</v>
      </c>
      <c r="F69" s="90">
        <f t="shared" si="3"/>
        <v>0</v>
      </c>
      <c r="G69" s="90">
        <v>0</v>
      </c>
      <c r="H69" s="90">
        <v>0</v>
      </c>
      <c r="I69" s="90">
        <f t="shared" si="2"/>
        <v>0</v>
      </c>
    </row>
    <row r="70" spans="1:9" ht="15">
      <c r="A70" s="47"/>
      <c r="B70" s="64" t="s">
        <v>247</v>
      </c>
      <c r="C70" s="56" t="s">
        <v>209</v>
      </c>
      <c r="D70" s="90">
        <v>0</v>
      </c>
      <c r="E70" s="90">
        <v>0</v>
      </c>
      <c r="F70" s="90">
        <f t="shared" si="3"/>
        <v>0</v>
      </c>
      <c r="G70" s="90">
        <v>0</v>
      </c>
      <c r="H70" s="90">
        <v>0</v>
      </c>
      <c r="I70" s="90">
        <f t="shared" si="2"/>
        <v>0</v>
      </c>
    </row>
    <row r="71" spans="1:9" ht="15">
      <c r="A71" s="52"/>
      <c r="B71" s="57" t="s">
        <v>248</v>
      </c>
      <c r="C71" s="58"/>
      <c r="D71" s="246">
        <f>SUM(D72:D74)</f>
        <v>0</v>
      </c>
      <c r="E71" s="246">
        <f t="shared" ref="E71:I71" si="10">SUM(E72:E74)</f>
        <v>0</v>
      </c>
      <c r="F71" s="246">
        <f t="shared" si="10"/>
        <v>0</v>
      </c>
      <c r="G71" s="246">
        <f t="shared" si="10"/>
        <v>0</v>
      </c>
      <c r="H71" s="246">
        <f t="shared" si="10"/>
        <v>0</v>
      </c>
      <c r="I71" s="246">
        <f t="shared" si="10"/>
        <v>0</v>
      </c>
    </row>
    <row r="72" spans="1:9" ht="15">
      <c r="A72" s="47"/>
      <c r="B72" s="64" t="s">
        <v>103</v>
      </c>
      <c r="C72" s="56" t="s">
        <v>210</v>
      </c>
      <c r="D72" s="90">
        <v>0</v>
      </c>
      <c r="E72" s="90">
        <v>0</v>
      </c>
      <c r="F72" s="90">
        <f t="shared" si="3"/>
        <v>0</v>
      </c>
      <c r="G72" s="90">
        <v>0</v>
      </c>
      <c r="H72" s="90">
        <v>0</v>
      </c>
      <c r="I72" s="90">
        <f t="shared" si="2"/>
        <v>0</v>
      </c>
    </row>
    <row r="73" spans="1:9" ht="15">
      <c r="A73" s="47"/>
      <c r="B73" s="64" t="s">
        <v>104</v>
      </c>
      <c r="C73" s="56" t="s">
        <v>211</v>
      </c>
      <c r="D73" s="90">
        <v>0</v>
      </c>
      <c r="E73" s="90">
        <v>0</v>
      </c>
      <c r="F73" s="90">
        <f t="shared" si="3"/>
        <v>0</v>
      </c>
      <c r="G73" s="90">
        <v>0</v>
      </c>
      <c r="H73" s="90">
        <v>0</v>
      </c>
      <c r="I73" s="90">
        <f t="shared" si="2"/>
        <v>0</v>
      </c>
    </row>
    <row r="74" spans="1:9" ht="15">
      <c r="A74" s="47"/>
      <c r="B74" s="64" t="s">
        <v>105</v>
      </c>
      <c r="C74" s="56" t="s">
        <v>212</v>
      </c>
      <c r="D74" s="90">
        <v>0</v>
      </c>
      <c r="E74" s="90">
        <v>0</v>
      </c>
      <c r="F74" s="90">
        <f t="shared" si="3"/>
        <v>0</v>
      </c>
      <c r="G74" s="90">
        <v>0</v>
      </c>
      <c r="H74" s="90">
        <v>0</v>
      </c>
      <c r="I74" s="90">
        <f t="shared" si="2"/>
        <v>0</v>
      </c>
    </row>
    <row r="75" spans="1:9" ht="15">
      <c r="A75" s="52"/>
      <c r="B75" s="57" t="s">
        <v>249</v>
      </c>
      <c r="C75" s="58"/>
      <c r="D75" s="246">
        <f>SUM(D76:D82)</f>
        <v>0</v>
      </c>
      <c r="E75" s="246">
        <f t="shared" ref="E75:I75" si="11">SUM(E76:E82)</f>
        <v>0</v>
      </c>
      <c r="F75" s="246">
        <f t="shared" si="11"/>
        <v>0</v>
      </c>
      <c r="G75" s="246">
        <f t="shared" si="11"/>
        <v>0</v>
      </c>
      <c r="H75" s="246">
        <f t="shared" si="11"/>
        <v>0</v>
      </c>
      <c r="I75" s="246">
        <f t="shared" si="11"/>
        <v>0</v>
      </c>
    </row>
    <row r="76" spans="1:9" ht="15">
      <c r="A76" s="47"/>
      <c r="B76" s="64" t="s">
        <v>250</v>
      </c>
      <c r="C76" s="56" t="s">
        <v>213</v>
      </c>
      <c r="D76" s="90">
        <v>0</v>
      </c>
      <c r="E76" s="90">
        <v>0</v>
      </c>
      <c r="F76" s="90">
        <f t="shared" si="3"/>
        <v>0</v>
      </c>
      <c r="G76" s="90">
        <v>0</v>
      </c>
      <c r="H76" s="90">
        <v>0</v>
      </c>
      <c r="I76" s="90">
        <f t="shared" si="2"/>
        <v>0</v>
      </c>
    </row>
    <row r="77" spans="1:9" ht="15">
      <c r="A77" s="47"/>
      <c r="B77" s="64" t="s">
        <v>251</v>
      </c>
      <c r="C77" s="56" t="s">
        <v>214</v>
      </c>
      <c r="D77" s="90">
        <v>0</v>
      </c>
      <c r="E77" s="90">
        <v>0</v>
      </c>
      <c r="F77" s="90">
        <f t="shared" ref="F77:F82" si="12">+D77+E77</f>
        <v>0</v>
      </c>
      <c r="G77" s="90">
        <v>0</v>
      </c>
      <c r="H77" s="90">
        <v>0</v>
      </c>
      <c r="I77" s="90">
        <f t="shared" ref="I77:I82" si="13">+F77-G77</f>
        <v>0</v>
      </c>
    </row>
    <row r="78" spans="1:9" ht="15">
      <c r="A78" s="47"/>
      <c r="B78" s="64" t="s">
        <v>252</v>
      </c>
      <c r="C78" s="56" t="s">
        <v>215</v>
      </c>
      <c r="D78" s="90">
        <v>0</v>
      </c>
      <c r="E78" s="90">
        <v>0</v>
      </c>
      <c r="F78" s="90">
        <f t="shared" si="12"/>
        <v>0</v>
      </c>
      <c r="G78" s="90">
        <v>0</v>
      </c>
      <c r="H78" s="90">
        <v>0</v>
      </c>
      <c r="I78" s="90">
        <f t="shared" si="13"/>
        <v>0</v>
      </c>
    </row>
    <row r="79" spans="1:9" ht="15">
      <c r="A79" s="47"/>
      <c r="B79" s="64" t="s">
        <v>253</v>
      </c>
      <c r="C79" s="56" t="s">
        <v>216</v>
      </c>
      <c r="D79" s="90">
        <v>0</v>
      </c>
      <c r="E79" s="90">
        <v>0</v>
      </c>
      <c r="F79" s="90">
        <f t="shared" si="12"/>
        <v>0</v>
      </c>
      <c r="G79" s="90">
        <v>0</v>
      </c>
      <c r="H79" s="90">
        <v>0</v>
      </c>
      <c r="I79" s="90">
        <f t="shared" si="13"/>
        <v>0</v>
      </c>
    </row>
    <row r="80" spans="1:9" ht="15">
      <c r="A80" s="47"/>
      <c r="B80" s="64" t="s">
        <v>254</v>
      </c>
      <c r="C80" s="56" t="s">
        <v>217</v>
      </c>
      <c r="D80" s="90">
        <v>0</v>
      </c>
      <c r="E80" s="90">
        <v>0</v>
      </c>
      <c r="F80" s="90">
        <f t="shared" si="12"/>
        <v>0</v>
      </c>
      <c r="G80" s="90">
        <v>0</v>
      </c>
      <c r="H80" s="90">
        <v>0</v>
      </c>
      <c r="I80" s="90">
        <f t="shared" si="13"/>
        <v>0</v>
      </c>
    </row>
    <row r="81" spans="1:9" ht="15">
      <c r="A81" s="47"/>
      <c r="B81" s="64" t="s">
        <v>255</v>
      </c>
      <c r="C81" s="56" t="s">
        <v>218</v>
      </c>
      <c r="D81" s="90">
        <v>0</v>
      </c>
      <c r="E81" s="90">
        <v>0</v>
      </c>
      <c r="F81" s="90">
        <f t="shared" si="12"/>
        <v>0</v>
      </c>
      <c r="G81" s="90">
        <v>0</v>
      </c>
      <c r="H81" s="90">
        <v>0</v>
      </c>
      <c r="I81" s="90">
        <f t="shared" si="13"/>
        <v>0</v>
      </c>
    </row>
    <row r="82" spans="1:9" ht="15">
      <c r="A82" s="47"/>
      <c r="B82" s="65" t="s">
        <v>256</v>
      </c>
      <c r="C82" s="60" t="s">
        <v>219</v>
      </c>
      <c r="D82" s="90">
        <v>0</v>
      </c>
      <c r="E82" s="90">
        <v>0</v>
      </c>
      <c r="F82" s="90">
        <f t="shared" si="12"/>
        <v>0</v>
      </c>
      <c r="G82" s="90">
        <v>0</v>
      </c>
      <c r="H82" s="90">
        <v>0</v>
      </c>
      <c r="I82" s="90">
        <f t="shared" si="13"/>
        <v>0</v>
      </c>
    </row>
    <row r="83" spans="1:9" ht="15">
      <c r="A83" s="48"/>
      <c r="B83" s="49" t="s">
        <v>257</v>
      </c>
      <c r="C83" s="50"/>
      <c r="D83" s="51">
        <f>+D84+D92+D102+D112+D122+D132+D136+D144+D148</f>
        <v>177758199</v>
      </c>
      <c r="E83" s="51">
        <f t="shared" ref="E83:I83" si="14">+E84+E92+E102+E112+E122+E132+E136+E144+E148</f>
        <v>7321075.6399999997</v>
      </c>
      <c r="F83" s="51">
        <f t="shared" si="14"/>
        <v>185079274.63999999</v>
      </c>
      <c r="G83" s="51">
        <f>+G84+G92+G102+G112+G122+G132+G136+G144+G148</f>
        <v>78795782.939999998</v>
      </c>
      <c r="H83" s="51">
        <f t="shared" si="14"/>
        <v>78795782.939999998</v>
      </c>
      <c r="I83" s="51">
        <f t="shared" si="14"/>
        <v>106283491.7</v>
      </c>
    </row>
    <row r="84" spans="1:9" ht="15">
      <c r="A84" s="52"/>
      <c r="B84" s="53" t="s">
        <v>221</v>
      </c>
      <c r="C84" s="54"/>
      <c r="D84" s="55">
        <f>SUM(D85:D91)</f>
        <v>0</v>
      </c>
      <c r="E84" s="55">
        <f t="shared" ref="E84:I84" si="15">SUM(E85:E91)</f>
        <v>0</v>
      </c>
      <c r="F84" s="55">
        <f t="shared" si="15"/>
        <v>0</v>
      </c>
      <c r="G84" s="55">
        <f t="shared" si="15"/>
        <v>0</v>
      </c>
      <c r="H84" s="55">
        <f t="shared" si="15"/>
        <v>0</v>
      </c>
      <c r="I84" s="55">
        <f t="shared" si="15"/>
        <v>0</v>
      </c>
    </row>
    <row r="85" spans="1:9" ht="15">
      <c r="A85" s="47"/>
      <c r="B85" s="64" t="s">
        <v>6</v>
      </c>
      <c r="C85" s="56" t="s">
        <v>157</v>
      </c>
      <c r="D85" s="90">
        <v>0</v>
      </c>
      <c r="E85" s="90">
        <v>0</v>
      </c>
      <c r="F85" s="90">
        <f t="shared" ref="F85:F91" si="16">+D85+E85</f>
        <v>0</v>
      </c>
      <c r="G85" s="90">
        <v>0</v>
      </c>
      <c r="H85" s="90">
        <v>0</v>
      </c>
      <c r="I85" s="90">
        <f t="shared" ref="I85:I91" si="17">+F85-G85</f>
        <v>0</v>
      </c>
    </row>
    <row r="86" spans="1:9" ht="15">
      <c r="A86" s="47"/>
      <c r="B86" s="64" t="s">
        <v>7</v>
      </c>
      <c r="C86" s="56" t="s">
        <v>158</v>
      </c>
      <c r="D86" s="90">
        <v>0</v>
      </c>
      <c r="E86" s="90">
        <v>0</v>
      </c>
      <c r="F86" s="90">
        <f t="shared" si="16"/>
        <v>0</v>
      </c>
      <c r="G86" s="90">
        <v>0</v>
      </c>
      <c r="H86" s="90">
        <v>0</v>
      </c>
      <c r="I86" s="90">
        <f t="shared" si="17"/>
        <v>0</v>
      </c>
    </row>
    <row r="87" spans="1:9" ht="15">
      <c r="A87" s="47"/>
      <c r="B87" s="65" t="s">
        <v>8</v>
      </c>
      <c r="C87" s="60" t="s">
        <v>159</v>
      </c>
      <c r="D87" s="91">
        <v>0</v>
      </c>
      <c r="E87" s="91">
        <v>0</v>
      </c>
      <c r="F87" s="91">
        <f t="shared" si="16"/>
        <v>0</v>
      </c>
      <c r="G87" s="91">
        <v>0</v>
      </c>
      <c r="H87" s="91">
        <v>0</v>
      </c>
      <c r="I87" s="91">
        <f t="shared" si="17"/>
        <v>0</v>
      </c>
    </row>
    <row r="88" spans="1:9" ht="15">
      <c r="A88" s="47"/>
      <c r="B88" s="64" t="s">
        <v>9</v>
      </c>
      <c r="C88" s="56" t="s">
        <v>160</v>
      </c>
      <c r="D88" s="90">
        <v>0</v>
      </c>
      <c r="E88" s="90">
        <v>0</v>
      </c>
      <c r="F88" s="90">
        <f t="shared" si="16"/>
        <v>0</v>
      </c>
      <c r="G88" s="90">
        <v>0</v>
      </c>
      <c r="H88" s="90">
        <v>0</v>
      </c>
      <c r="I88" s="90">
        <f t="shared" si="17"/>
        <v>0</v>
      </c>
    </row>
    <row r="89" spans="1:9" ht="15">
      <c r="A89" s="47"/>
      <c r="B89" s="64" t="s">
        <v>10</v>
      </c>
      <c r="C89" s="56" t="s">
        <v>161</v>
      </c>
      <c r="D89" s="90">
        <v>0</v>
      </c>
      <c r="E89" s="90">
        <v>0</v>
      </c>
      <c r="F89" s="90">
        <f t="shared" si="16"/>
        <v>0</v>
      </c>
      <c r="G89" s="90">
        <v>0</v>
      </c>
      <c r="H89" s="90">
        <v>0</v>
      </c>
      <c r="I89" s="90">
        <f t="shared" si="17"/>
        <v>0</v>
      </c>
    </row>
    <row r="90" spans="1:9" ht="15">
      <c r="A90" s="47"/>
      <c r="B90" s="64" t="s">
        <v>11</v>
      </c>
      <c r="C90" s="56" t="s">
        <v>162</v>
      </c>
      <c r="D90" s="90">
        <v>0</v>
      </c>
      <c r="E90" s="90">
        <v>0</v>
      </c>
      <c r="F90" s="90">
        <f t="shared" si="16"/>
        <v>0</v>
      </c>
      <c r="G90" s="90">
        <v>0</v>
      </c>
      <c r="H90" s="90">
        <v>0</v>
      </c>
      <c r="I90" s="90">
        <f t="shared" si="17"/>
        <v>0</v>
      </c>
    </row>
    <row r="91" spans="1:9" ht="15">
      <c r="A91" s="47"/>
      <c r="B91" s="64" t="s">
        <v>12</v>
      </c>
      <c r="C91" s="56" t="s">
        <v>163</v>
      </c>
      <c r="D91" s="90">
        <v>0</v>
      </c>
      <c r="E91" s="90">
        <v>0</v>
      </c>
      <c r="F91" s="90">
        <f t="shared" si="16"/>
        <v>0</v>
      </c>
      <c r="G91" s="90">
        <v>0</v>
      </c>
      <c r="H91" s="90">
        <v>0</v>
      </c>
      <c r="I91" s="90">
        <f t="shared" si="17"/>
        <v>0</v>
      </c>
    </row>
    <row r="92" spans="1:9" ht="15">
      <c r="A92" s="52"/>
      <c r="B92" s="57" t="s">
        <v>229</v>
      </c>
      <c r="C92" s="58"/>
      <c r="D92" s="246">
        <f>SUM(D93:D101)</f>
        <v>0</v>
      </c>
      <c r="E92" s="246">
        <f t="shared" ref="E92:I92" si="18">SUM(E93:E101)</f>
        <v>695731</v>
      </c>
      <c r="F92" s="246">
        <f t="shared" si="18"/>
        <v>695731</v>
      </c>
      <c r="G92" s="246">
        <f t="shared" si="18"/>
        <v>0</v>
      </c>
      <c r="H92" s="246">
        <f t="shared" si="18"/>
        <v>0</v>
      </c>
      <c r="I92" s="246">
        <f t="shared" si="18"/>
        <v>695731</v>
      </c>
    </row>
    <row r="93" spans="1:9" ht="15">
      <c r="A93" s="47"/>
      <c r="B93" s="64" t="s">
        <v>13</v>
      </c>
      <c r="C93" s="56" t="s">
        <v>164</v>
      </c>
      <c r="D93" s="90">
        <v>0</v>
      </c>
      <c r="E93" s="90">
        <v>150218</v>
      </c>
      <c r="F93" s="90">
        <f t="shared" ref="F93:F101" si="19">+D93+E93</f>
        <v>150218</v>
      </c>
      <c r="G93" s="90">
        <v>0</v>
      </c>
      <c r="H93" s="90">
        <v>0</v>
      </c>
      <c r="I93" s="90">
        <f t="shared" ref="I93:I101" si="20">+F93-G93</f>
        <v>150218</v>
      </c>
    </row>
    <row r="94" spans="1:9" ht="15">
      <c r="A94" s="47"/>
      <c r="B94" s="64" t="s">
        <v>14</v>
      </c>
      <c r="C94" s="56" t="s">
        <v>165</v>
      </c>
      <c r="D94" s="90">
        <v>0</v>
      </c>
      <c r="E94" s="90">
        <v>222636</v>
      </c>
      <c r="F94" s="90">
        <f t="shared" si="19"/>
        <v>222636</v>
      </c>
      <c r="G94" s="90">
        <v>0</v>
      </c>
      <c r="H94" s="90">
        <v>0</v>
      </c>
      <c r="I94" s="90">
        <f t="shared" si="20"/>
        <v>222636</v>
      </c>
    </row>
    <row r="95" spans="1:9" ht="15">
      <c r="A95" s="47"/>
      <c r="B95" s="64" t="s">
        <v>15</v>
      </c>
      <c r="C95" s="56" t="s">
        <v>166</v>
      </c>
      <c r="D95" s="90">
        <v>0</v>
      </c>
      <c r="E95" s="90">
        <v>0</v>
      </c>
      <c r="F95" s="90">
        <f t="shared" si="19"/>
        <v>0</v>
      </c>
      <c r="G95" s="90">
        <v>0</v>
      </c>
      <c r="H95" s="90">
        <v>0</v>
      </c>
      <c r="I95" s="90">
        <f t="shared" si="20"/>
        <v>0</v>
      </c>
    </row>
    <row r="96" spans="1:9" ht="15">
      <c r="A96" s="47"/>
      <c r="B96" s="64" t="s">
        <v>16</v>
      </c>
      <c r="C96" s="56" t="s">
        <v>167</v>
      </c>
      <c r="D96" s="90">
        <v>0</v>
      </c>
      <c r="E96" s="90">
        <v>0</v>
      </c>
      <c r="F96" s="90">
        <f t="shared" si="19"/>
        <v>0</v>
      </c>
      <c r="G96" s="90">
        <v>0</v>
      </c>
      <c r="H96" s="90">
        <v>0</v>
      </c>
      <c r="I96" s="90">
        <f t="shared" si="20"/>
        <v>0</v>
      </c>
    </row>
    <row r="97" spans="1:9" ht="15">
      <c r="A97" s="47"/>
      <c r="B97" s="64" t="s">
        <v>17</v>
      </c>
      <c r="C97" s="56" t="s">
        <v>168</v>
      </c>
      <c r="D97" s="90">
        <v>0</v>
      </c>
      <c r="E97" s="90">
        <v>80877</v>
      </c>
      <c r="F97" s="90">
        <f t="shared" si="19"/>
        <v>80877</v>
      </c>
      <c r="G97" s="90">
        <v>0</v>
      </c>
      <c r="H97" s="90">
        <v>0</v>
      </c>
      <c r="I97" s="90">
        <f t="shared" si="20"/>
        <v>80877</v>
      </c>
    </row>
    <row r="98" spans="1:9" ht="15">
      <c r="A98" s="47"/>
      <c r="B98" s="64" t="s">
        <v>18</v>
      </c>
      <c r="C98" s="56" t="s">
        <v>169</v>
      </c>
      <c r="D98" s="90">
        <v>0</v>
      </c>
      <c r="E98" s="90">
        <v>0</v>
      </c>
      <c r="F98" s="90">
        <f t="shared" si="19"/>
        <v>0</v>
      </c>
      <c r="G98" s="90">
        <v>0</v>
      </c>
      <c r="H98" s="90">
        <v>0</v>
      </c>
      <c r="I98" s="90">
        <f t="shared" si="20"/>
        <v>0</v>
      </c>
    </row>
    <row r="99" spans="1:9" ht="15">
      <c r="A99" s="47"/>
      <c r="B99" s="64" t="s">
        <v>61</v>
      </c>
      <c r="C99" s="56" t="s">
        <v>170</v>
      </c>
      <c r="D99" s="90">
        <v>0</v>
      </c>
      <c r="E99" s="90">
        <v>200000</v>
      </c>
      <c r="F99" s="90">
        <f t="shared" si="19"/>
        <v>200000</v>
      </c>
      <c r="G99" s="90">
        <v>0</v>
      </c>
      <c r="H99" s="90">
        <v>0</v>
      </c>
      <c r="I99" s="90">
        <f t="shared" si="20"/>
        <v>200000</v>
      </c>
    </row>
    <row r="100" spans="1:9" ht="15">
      <c r="A100" s="47"/>
      <c r="B100" s="64" t="s">
        <v>223</v>
      </c>
      <c r="C100" s="56" t="s">
        <v>171</v>
      </c>
      <c r="D100" s="90">
        <v>0</v>
      </c>
      <c r="E100" s="90">
        <v>0</v>
      </c>
      <c r="F100" s="90">
        <f t="shared" si="19"/>
        <v>0</v>
      </c>
      <c r="G100" s="90">
        <v>0</v>
      </c>
      <c r="H100" s="90">
        <v>0</v>
      </c>
      <c r="I100" s="90">
        <f t="shared" si="20"/>
        <v>0</v>
      </c>
    </row>
    <row r="101" spans="1:9" ht="15">
      <c r="A101" s="47"/>
      <c r="B101" s="64" t="s">
        <v>224</v>
      </c>
      <c r="C101" s="56" t="s">
        <v>172</v>
      </c>
      <c r="D101" s="90">
        <v>0</v>
      </c>
      <c r="E101" s="90">
        <v>42000</v>
      </c>
      <c r="F101" s="90">
        <f t="shared" si="19"/>
        <v>42000</v>
      </c>
      <c r="G101" s="90">
        <v>0</v>
      </c>
      <c r="H101" s="90">
        <v>0</v>
      </c>
      <c r="I101" s="90">
        <f t="shared" si="20"/>
        <v>42000</v>
      </c>
    </row>
    <row r="102" spans="1:9" ht="15">
      <c r="A102" s="52"/>
      <c r="B102" s="57" t="s">
        <v>230</v>
      </c>
      <c r="C102" s="58"/>
      <c r="D102" s="246">
        <f>SUM(D103:D111)</f>
        <v>0</v>
      </c>
      <c r="E102" s="246">
        <f t="shared" ref="E102:I102" si="21">SUM(E103:E111)</f>
        <v>4227074.6399999997</v>
      </c>
      <c r="F102" s="246">
        <f t="shared" si="21"/>
        <v>4227074.6399999997</v>
      </c>
      <c r="G102" s="246">
        <f t="shared" si="21"/>
        <v>198205.64</v>
      </c>
      <c r="H102" s="246">
        <f t="shared" si="21"/>
        <v>198205.64</v>
      </c>
      <c r="I102" s="246">
        <f t="shared" si="21"/>
        <v>4028869</v>
      </c>
    </row>
    <row r="103" spans="1:9" ht="15">
      <c r="A103" s="47"/>
      <c r="B103" s="64" t="s">
        <v>21</v>
      </c>
      <c r="C103" s="56" t="s">
        <v>173</v>
      </c>
      <c r="D103" s="90">
        <v>0</v>
      </c>
      <c r="E103" s="90">
        <v>74200</v>
      </c>
      <c r="F103" s="90">
        <f t="shared" ref="F103:F111" si="22">+D103+E103</f>
        <v>74200</v>
      </c>
      <c r="G103" s="90">
        <v>0</v>
      </c>
      <c r="H103" s="90">
        <v>0</v>
      </c>
      <c r="I103" s="90">
        <f t="shared" ref="I103:I111" si="23">+F103-G103</f>
        <v>74200</v>
      </c>
    </row>
    <row r="104" spans="1:9" ht="15">
      <c r="A104" s="47"/>
      <c r="B104" s="64" t="s">
        <v>22</v>
      </c>
      <c r="C104" s="56" t="s">
        <v>174</v>
      </c>
      <c r="D104" s="90">
        <v>0</v>
      </c>
      <c r="E104" s="90">
        <v>0</v>
      </c>
      <c r="F104" s="90">
        <f t="shared" si="22"/>
        <v>0</v>
      </c>
      <c r="G104" s="90">
        <v>0</v>
      </c>
      <c r="H104" s="90">
        <v>0</v>
      </c>
      <c r="I104" s="90">
        <f t="shared" si="23"/>
        <v>0</v>
      </c>
    </row>
    <row r="105" spans="1:9" ht="15.75">
      <c r="A105" s="47"/>
      <c r="B105" s="64" t="s">
        <v>23</v>
      </c>
      <c r="C105" s="56" t="s">
        <v>175</v>
      </c>
      <c r="D105" s="90">
        <v>0</v>
      </c>
      <c r="E105" s="284">
        <v>3816568</v>
      </c>
      <c r="F105" s="90">
        <f t="shared" si="22"/>
        <v>3816568</v>
      </c>
      <c r="G105" s="90">
        <v>0</v>
      </c>
      <c r="H105" s="90">
        <v>0</v>
      </c>
      <c r="I105" s="90">
        <f t="shared" si="23"/>
        <v>3816568</v>
      </c>
    </row>
    <row r="106" spans="1:9" ht="15">
      <c r="A106" s="47"/>
      <c r="B106" s="64" t="s">
        <v>24</v>
      </c>
      <c r="C106" s="56" t="s">
        <v>176</v>
      </c>
      <c r="D106" s="90">
        <v>0</v>
      </c>
      <c r="E106" s="90">
        <v>0</v>
      </c>
      <c r="F106" s="90">
        <f t="shared" si="22"/>
        <v>0</v>
      </c>
      <c r="G106" s="90">
        <v>0</v>
      </c>
      <c r="H106" s="90">
        <v>0</v>
      </c>
      <c r="I106" s="90">
        <f t="shared" si="23"/>
        <v>0</v>
      </c>
    </row>
    <row r="107" spans="1:9" ht="15">
      <c r="A107" s="47"/>
      <c r="B107" s="64" t="s">
        <v>25</v>
      </c>
      <c r="C107" s="56" t="s">
        <v>177</v>
      </c>
      <c r="D107" s="90">
        <v>0</v>
      </c>
      <c r="E107" s="90">
        <v>82101</v>
      </c>
      <c r="F107" s="90">
        <f t="shared" si="22"/>
        <v>82101</v>
      </c>
      <c r="G107" s="90">
        <v>0</v>
      </c>
      <c r="H107" s="90">
        <v>0</v>
      </c>
      <c r="I107" s="90">
        <f t="shared" si="23"/>
        <v>82101</v>
      </c>
    </row>
    <row r="108" spans="1:9" ht="15">
      <c r="A108" s="47"/>
      <c r="B108" s="64" t="s">
        <v>225</v>
      </c>
      <c r="C108" s="56" t="s">
        <v>178</v>
      </c>
      <c r="D108" s="90">
        <v>0</v>
      </c>
      <c r="E108" s="90">
        <v>0</v>
      </c>
      <c r="F108" s="90">
        <f t="shared" si="22"/>
        <v>0</v>
      </c>
      <c r="G108" s="90">
        <v>0</v>
      </c>
      <c r="H108" s="90">
        <v>0</v>
      </c>
      <c r="I108" s="90">
        <f t="shared" si="23"/>
        <v>0</v>
      </c>
    </row>
    <row r="109" spans="1:9" ht="15">
      <c r="A109" s="47"/>
      <c r="B109" s="64" t="s">
        <v>226</v>
      </c>
      <c r="C109" s="56" t="s">
        <v>179</v>
      </c>
      <c r="D109" s="90">
        <v>0</v>
      </c>
      <c r="E109" s="90">
        <v>56000</v>
      </c>
      <c r="F109" s="90">
        <f t="shared" si="22"/>
        <v>56000</v>
      </c>
      <c r="G109" s="90">
        <v>0</v>
      </c>
      <c r="H109" s="90">
        <v>0</v>
      </c>
      <c r="I109" s="90">
        <f t="shared" si="23"/>
        <v>56000</v>
      </c>
    </row>
    <row r="110" spans="1:9" ht="15">
      <c r="A110" s="47"/>
      <c r="B110" s="64" t="s">
        <v>227</v>
      </c>
      <c r="C110" s="56" t="s">
        <v>180</v>
      </c>
      <c r="D110" s="90">
        <v>0</v>
      </c>
      <c r="E110" s="90">
        <v>0</v>
      </c>
      <c r="F110" s="90">
        <f t="shared" si="22"/>
        <v>0</v>
      </c>
      <c r="G110" s="90">
        <v>0</v>
      </c>
      <c r="H110" s="90">
        <v>0</v>
      </c>
      <c r="I110" s="90">
        <f t="shared" si="23"/>
        <v>0</v>
      </c>
    </row>
    <row r="111" spans="1:9" ht="15">
      <c r="A111" s="47"/>
      <c r="B111" s="64" t="s">
        <v>228</v>
      </c>
      <c r="C111" s="56" t="s">
        <v>181</v>
      </c>
      <c r="D111" s="90">
        <v>0</v>
      </c>
      <c r="E111" s="90">
        <v>198205.64</v>
      </c>
      <c r="F111" s="90">
        <f t="shared" si="22"/>
        <v>198205.64</v>
      </c>
      <c r="G111" s="90">
        <v>198205.64</v>
      </c>
      <c r="H111" s="90">
        <v>198205.64</v>
      </c>
      <c r="I111" s="90">
        <f t="shared" si="23"/>
        <v>0</v>
      </c>
    </row>
    <row r="112" spans="1:9" ht="15">
      <c r="A112" s="52"/>
      <c r="B112" s="57" t="s">
        <v>231</v>
      </c>
      <c r="C112" s="58"/>
      <c r="D112" s="246">
        <f>SUM(D113:D121)</f>
        <v>177758199</v>
      </c>
      <c r="E112" s="246">
        <f t="shared" ref="E112:I112" si="24">SUM(E113:E121)</f>
        <v>2300000</v>
      </c>
      <c r="F112" s="246">
        <f t="shared" si="24"/>
        <v>180058199</v>
      </c>
      <c r="G112" s="246">
        <f t="shared" si="24"/>
        <v>78597577.299999997</v>
      </c>
      <c r="H112" s="246">
        <f t="shared" si="24"/>
        <v>78597577.299999997</v>
      </c>
      <c r="I112" s="246">
        <f t="shared" si="24"/>
        <v>101460621.7</v>
      </c>
    </row>
    <row r="113" spans="1:9" ht="15">
      <c r="A113" s="47"/>
      <c r="B113" s="64" t="s">
        <v>26</v>
      </c>
      <c r="C113" s="56" t="s">
        <v>182</v>
      </c>
      <c r="D113" s="90">
        <v>0</v>
      </c>
      <c r="E113" s="90">
        <v>0</v>
      </c>
      <c r="F113" s="90">
        <f t="shared" ref="F113:F121" si="25">+D113+E113</f>
        <v>0</v>
      </c>
      <c r="G113" s="90">
        <v>0</v>
      </c>
      <c r="H113" s="90">
        <v>0</v>
      </c>
      <c r="I113" s="90">
        <f t="shared" ref="I113:I121" si="26">+F113-G113</f>
        <v>0</v>
      </c>
    </row>
    <row r="114" spans="1:9" ht="15">
      <c r="A114" s="47"/>
      <c r="B114" s="64" t="s">
        <v>27</v>
      </c>
      <c r="C114" s="56" t="s">
        <v>183</v>
      </c>
      <c r="D114" s="90">
        <v>0</v>
      </c>
      <c r="E114" s="90">
        <v>0</v>
      </c>
      <c r="F114" s="90">
        <f t="shared" si="25"/>
        <v>0</v>
      </c>
      <c r="G114" s="90">
        <v>0</v>
      </c>
      <c r="H114" s="90">
        <v>0</v>
      </c>
      <c r="I114" s="90">
        <f t="shared" si="26"/>
        <v>0</v>
      </c>
    </row>
    <row r="115" spans="1:9" ht="15">
      <c r="A115" s="47"/>
      <c r="B115" s="64" t="s">
        <v>28</v>
      </c>
      <c r="C115" s="56" t="s">
        <v>184</v>
      </c>
      <c r="D115" s="90">
        <v>0</v>
      </c>
      <c r="E115" s="90">
        <v>0</v>
      </c>
      <c r="F115" s="90">
        <f t="shared" si="25"/>
        <v>0</v>
      </c>
      <c r="G115" s="90">
        <v>0</v>
      </c>
      <c r="H115" s="90">
        <v>0</v>
      </c>
      <c r="I115" s="90">
        <f t="shared" si="26"/>
        <v>0</v>
      </c>
    </row>
    <row r="116" spans="1:9" ht="15">
      <c r="A116" s="47"/>
      <c r="B116" s="64" t="s">
        <v>29</v>
      </c>
      <c r="C116" s="56" t="s">
        <v>185</v>
      </c>
      <c r="D116" s="90">
        <f>177758202-3</f>
        <v>177758199</v>
      </c>
      <c r="E116" s="90">
        <v>2300000</v>
      </c>
      <c r="F116" s="90">
        <f t="shared" si="25"/>
        <v>180058199</v>
      </c>
      <c r="G116" s="90">
        <v>78597577.299999997</v>
      </c>
      <c r="H116" s="90">
        <v>78597577.299999997</v>
      </c>
      <c r="I116" s="90">
        <f t="shared" si="26"/>
        <v>101460621.7</v>
      </c>
    </row>
    <row r="117" spans="1:9" ht="15">
      <c r="A117" s="47"/>
      <c r="B117" s="64" t="s">
        <v>30</v>
      </c>
      <c r="C117" s="56" t="s">
        <v>186</v>
      </c>
      <c r="D117" s="90">
        <v>0</v>
      </c>
      <c r="E117" s="90">
        <v>0</v>
      </c>
      <c r="F117" s="90">
        <f t="shared" si="25"/>
        <v>0</v>
      </c>
      <c r="G117" s="90">
        <v>0</v>
      </c>
      <c r="H117" s="90">
        <v>0</v>
      </c>
      <c r="I117" s="90">
        <f t="shared" si="26"/>
        <v>0</v>
      </c>
    </row>
    <row r="118" spans="1:9" ht="15">
      <c r="A118" s="47"/>
      <c r="B118" s="64" t="s">
        <v>232</v>
      </c>
      <c r="C118" s="56" t="s">
        <v>187</v>
      </c>
      <c r="D118" s="90">
        <v>0</v>
      </c>
      <c r="E118" s="90">
        <v>0</v>
      </c>
      <c r="F118" s="90">
        <f t="shared" si="25"/>
        <v>0</v>
      </c>
      <c r="G118" s="90">
        <v>0</v>
      </c>
      <c r="H118" s="90">
        <v>0</v>
      </c>
      <c r="I118" s="90">
        <f t="shared" si="26"/>
        <v>0</v>
      </c>
    </row>
    <row r="119" spans="1:9" ht="15">
      <c r="A119" s="47"/>
      <c r="B119" s="64" t="s">
        <v>233</v>
      </c>
      <c r="C119" s="56" t="s">
        <v>188</v>
      </c>
      <c r="D119" s="90">
        <v>0</v>
      </c>
      <c r="E119" s="90">
        <v>0</v>
      </c>
      <c r="F119" s="90">
        <f t="shared" si="25"/>
        <v>0</v>
      </c>
      <c r="G119" s="90">
        <v>0</v>
      </c>
      <c r="H119" s="90">
        <v>0</v>
      </c>
      <c r="I119" s="90">
        <f t="shared" si="26"/>
        <v>0</v>
      </c>
    </row>
    <row r="120" spans="1:9" ht="15">
      <c r="A120" s="47"/>
      <c r="B120" s="64" t="s">
        <v>234</v>
      </c>
      <c r="C120" s="56" t="s">
        <v>189</v>
      </c>
      <c r="D120" s="90">
        <v>0</v>
      </c>
      <c r="E120" s="90">
        <v>0</v>
      </c>
      <c r="F120" s="90">
        <f t="shared" si="25"/>
        <v>0</v>
      </c>
      <c r="G120" s="90">
        <v>0</v>
      </c>
      <c r="H120" s="90">
        <v>0</v>
      </c>
      <c r="I120" s="90">
        <f t="shared" si="26"/>
        <v>0</v>
      </c>
    </row>
    <row r="121" spans="1:9" ht="15">
      <c r="A121" s="47"/>
      <c r="B121" s="64" t="s">
        <v>235</v>
      </c>
      <c r="C121" s="56" t="s">
        <v>190</v>
      </c>
      <c r="D121" s="90">
        <v>0</v>
      </c>
      <c r="E121" s="90">
        <v>0</v>
      </c>
      <c r="F121" s="90">
        <f t="shared" si="25"/>
        <v>0</v>
      </c>
      <c r="G121" s="90">
        <v>0</v>
      </c>
      <c r="H121" s="90">
        <v>0</v>
      </c>
      <c r="I121" s="90">
        <f t="shared" si="26"/>
        <v>0</v>
      </c>
    </row>
    <row r="122" spans="1:9" ht="15">
      <c r="A122" s="52"/>
      <c r="B122" s="57" t="s">
        <v>236</v>
      </c>
      <c r="C122" s="58"/>
      <c r="D122" s="246">
        <f>SUM(D123:D131)</f>
        <v>0</v>
      </c>
      <c r="E122" s="246">
        <f t="shared" ref="E122:I122" si="27">SUM(E123:E131)</f>
        <v>98270</v>
      </c>
      <c r="F122" s="246">
        <f t="shared" si="27"/>
        <v>98270</v>
      </c>
      <c r="G122" s="246">
        <f t="shared" si="27"/>
        <v>0</v>
      </c>
      <c r="H122" s="246">
        <f t="shared" si="27"/>
        <v>0</v>
      </c>
      <c r="I122" s="246">
        <f t="shared" si="27"/>
        <v>98270</v>
      </c>
    </row>
    <row r="123" spans="1:9" ht="15">
      <c r="A123" s="47"/>
      <c r="B123" s="64" t="s">
        <v>84</v>
      </c>
      <c r="C123" s="56" t="s">
        <v>191</v>
      </c>
      <c r="D123" s="90">
        <v>0</v>
      </c>
      <c r="E123" s="90">
        <v>90270</v>
      </c>
      <c r="F123" s="90">
        <f t="shared" ref="F123:F131" si="28">+D123+E123</f>
        <v>90270</v>
      </c>
      <c r="G123" s="90">
        <v>0</v>
      </c>
      <c r="H123" s="90">
        <v>0</v>
      </c>
      <c r="I123" s="90">
        <f t="shared" ref="I123:I131" si="29">+F123-G123</f>
        <v>90270</v>
      </c>
    </row>
    <row r="124" spans="1:9" ht="15">
      <c r="A124" s="47"/>
      <c r="B124" s="64" t="s">
        <v>85</v>
      </c>
      <c r="C124" s="56" t="s">
        <v>192</v>
      </c>
      <c r="D124" s="90">
        <v>0</v>
      </c>
      <c r="E124" s="90">
        <v>0</v>
      </c>
      <c r="F124" s="90">
        <f t="shared" si="28"/>
        <v>0</v>
      </c>
      <c r="G124" s="90">
        <v>0</v>
      </c>
      <c r="H124" s="90">
        <v>0</v>
      </c>
      <c r="I124" s="90">
        <f t="shared" si="29"/>
        <v>0</v>
      </c>
    </row>
    <row r="125" spans="1:9" ht="15">
      <c r="A125" s="47"/>
      <c r="B125" s="64" t="s">
        <v>86</v>
      </c>
      <c r="C125" s="59" t="s">
        <v>193</v>
      </c>
      <c r="D125" s="90">
        <v>0</v>
      </c>
      <c r="E125" s="90">
        <v>0</v>
      </c>
      <c r="F125" s="90">
        <f t="shared" si="28"/>
        <v>0</v>
      </c>
      <c r="G125" s="90">
        <v>0</v>
      </c>
      <c r="H125" s="90">
        <v>0</v>
      </c>
      <c r="I125" s="90">
        <f t="shared" si="29"/>
        <v>0</v>
      </c>
    </row>
    <row r="126" spans="1:9" ht="15">
      <c r="A126" s="47"/>
      <c r="B126" s="64" t="s">
        <v>237</v>
      </c>
      <c r="C126" s="56" t="s">
        <v>194</v>
      </c>
      <c r="D126" s="90">
        <v>0</v>
      </c>
      <c r="E126" s="90">
        <v>0</v>
      </c>
      <c r="F126" s="90">
        <f t="shared" si="28"/>
        <v>0</v>
      </c>
      <c r="G126" s="90">
        <v>0</v>
      </c>
      <c r="H126" s="90">
        <v>0</v>
      </c>
      <c r="I126" s="90">
        <f t="shared" si="29"/>
        <v>0</v>
      </c>
    </row>
    <row r="127" spans="1:9" ht="15">
      <c r="A127" s="47"/>
      <c r="B127" s="64" t="s">
        <v>238</v>
      </c>
      <c r="C127" s="56" t="s">
        <v>195</v>
      </c>
      <c r="D127" s="90">
        <v>0</v>
      </c>
      <c r="E127" s="90">
        <v>0</v>
      </c>
      <c r="F127" s="90">
        <f t="shared" si="28"/>
        <v>0</v>
      </c>
      <c r="G127" s="90">
        <v>0</v>
      </c>
      <c r="H127" s="90">
        <v>0</v>
      </c>
      <c r="I127" s="90">
        <f t="shared" si="29"/>
        <v>0</v>
      </c>
    </row>
    <row r="128" spans="1:9" ht="15">
      <c r="A128" s="47"/>
      <c r="B128" s="64" t="s">
        <v>239</v>
      </c>
      <c r="C128" s="56" t="s">
        <v>196</v>
      </c>
      <c r="D128" s="90">
        <v>0</v>
      </c>
      <c r="E128" s="90">
        <v>8000</v>
      </c>
      <c r="F128" s="90">
        <f t="shared" si="28"/>
        <v>8000</v>
      </c>
      <c r="G128" s="90">
        <v>0</v>
      </c>
      <c r="H128" s="90">
        <v>0</v>
      </c>
      <c r="I128" s="90">
        <f t="shared" si="29"/>
        <v>8000</v>
      </c>
    </row>
    <row r="129" spans="1:9" ht="15">
      <c r="A129" s="47"/>
      <c r="B129" s="64" t="s">
        <v>240</v>
      </c>
      <c r="C129" s="56" t="s">
        <v>197</v>
      </c>
      <c r="D129" s="90">
        <v>0</v>
      </c>
      <c r="E129" s="90">
        <v>0</v>
      </c>
      <c r="F129" s="90">
        <f t="shared" si="28"/>
        <v>0</v>
      </c>
      <c r="G129" s="90">
        <v>0</v>
      </c>
      <c r="H129" s="90">
        <v>0</v>
      </c>
      <c r="I129" s="90">
        <f t="shared" si="29"/>
        <v>0</v>
      </c>
    </row>
    <row r="130" spans="1:9" ht="15">
      <c r="A130" s="47"/>
      <c r="B130" s="64" t="s">
        <v>241</v>
      </c>
      <c r="C130" s="56" t="s">
        <v>198</v>
      </c>
      <c r="D130" s="90">
        <v>0</v>
      </c>
      <c r="E130" s="90">
        <v>0</v>
      </c>
      <c r="F130" s="90">
        <f t="shared" si="28"/>
        <v>0</v>
      </c>
      <c r="G130" s="90">
        <v>0</v>
      </c>
      <c r="H130" s="90">
        <v>0</v>
      </c>
      <c r="I130" s="90">
        <f t="shared" si="29"/>
        <v>0</v>
      </c>
    </row>
    <row r="131" spans="1:9" ht="15">
      <c r="A131" s="47"/>
      <c r="B131" s="64" t="s">
        <v>242</v>
      </c>
      <c r="C131" s="56" t="s">
        <v>199</v>
      </c>
      <c r="D131" s="90">
        <v>0</v>
      </c>
      <c r="E131" s="90">
        <v>0</v>
      </c>
      <c r="F131" s="90">
        <f t="shared" si="28"/>
        <v>0</v>
      </c>
      <c r="G131" s="90">
        <v>0</v>
      </c>
      <c r="H131" s="90">
        <v>0</v>
      </c>
      <c r="I131" s="90">
        <f t="shared" si="29"/>
        <v>0</v>
      </c>
    </row>
    <row r="132" spans="1:9" ht="15">
      <c r="A132" s="52"/>
      <c r="B132" s="57" t="s">
        <v>243</v>
      </c>
      <c r="C132" s="58"/>
      <c r="D132" s="246">
        <f>SUM(D133:D135)</f>
        <v>0</v>
      </c>
      <c r="E132" s="246">
        <f t="shared" ref="E132:I132" si="30">SUM(E133:E135)</f>
        <v>0</v>
      </c>
      <c r="F132" s="246">
        <f t="shared" si="30"/>
        <v>0</v>
      </c>
      <c r="G132" s="246">
        <f t="shared" si="30"/>
        <v>0</v>
      </c>
      <c r="H132" s="246">
        <f t="shared" si="30"/>
        <v>0</v>
      </c>
      <c r="I132" s="246">
        <f t="shared" si="30"/>
        <v>0</v>
      </c>
    </row>
    <row r="133" spans="1:9" ht="15">
      <c r="A133" s="47"/>
      <c r="B133" s="64" t="s">
        <v>32</v>
      </c>
      <c r="C133" s="56" t="s">
        <v>200</v>
      </c>
      <c r="D133" s="90">
        <v>0</v>
      </c>
      <c r="E133" s="90">
        <v>0</v>
      </c>
      <c r="F133" s="90">
        <f t="shared" ref="F133:F135" si="31">+D133+E133</f>
        <v>0</v>
      </c>
      <c r="G133" s="90">
        <v>0</v>
      </c>
      <c r="H133" s="90">
        <v>0</v>
      </c>
      <c r="I133" s="90">
        <f t="shared" ref="I133:I135" si="32">+F133-G133</f>
        <v>0</v>
      </c>
    </row>
    <row r="134" spans="1:9" ht="15">
      <c r="A134" s="47"/>
      <c r="B134" s="64" t="s">
        <v>33</v>
      </c>
      <c r="C134" s="56" t="s">
        <v>201</v>
      </c>
      <c r="D134" s="90">
        <v>0</v>
      </c>
      <c r="E134" s="90">
        <v>0</v>
      </c>
      <c r="F134" s="90">
        <f t="shared" si="31"/>
        <v>0</v>
      </c>
      <c r="G134" s="90">
        <v>0</v>
      </c>
      <c r="H134" s="90">
        <v>0</v>
      </c>
      <c r="I134" s="90">
        <f t="shared" si="32"/>
        <v>0</v>
      </c>
    </row>
    <row r="135" spans="1:9" ht="15">
      <c r="A135" s="47"/>
      <c r="B135" s="64" t="s">
        <v>90</v>
      </c>
      <c r="C135" s="56" t="s">
        <v>202</v>
      </c>
      <c r="D135" s="90">
        <v>0</v>
      </c>
      <c r="E135" s="90">
        <v>0</v>
      </c>
      <c r="F135" s="90">
        <f t="shared" si="31"/>
        <v>0</v>
      </c>
      <c r="G135" s="90">
        <v>0</v>
      </c>
      <c r="H135" s="90">
        <v>0</v>
      </c>
      <c r="I135" s="90">
        <f t="shared" si="32"/>
        <v>0</v>
      </c>
    </row>
    <row r="136" spans="1:9" ht="15">
      <c r="A136" s="52"/>
      <c r="B136" s="57" t="s">
        <v>244</v>
      </c>
      <c r="C136" s="58"/>
      <c r="D136" s="246">
        <f>SUM(D137:D143)</f>
        <v>0</v>
      </c>
      <c r="E136" s="246">
        <f t="shared" ref="E136:I136" si="33">SUM(E137:E143)</f>
        <v>0</v>
      </c>
      <c r="F136" s="246">
        <f t="shared" si="33"/>
        <v>0</v>
      </c>
      <c r="G136" s="246">
        <f t="shared" si="33"/>
        <v>0</v>
      </c>
      <c r="H136" s="246">
        <f t="shared" si="33"/>
        <v>0</v>
      </c>
      <c r="I136" s="246">
        <f t="shared" si="33"/>
        <v>0</v>
      </c>
    </row>
    <row r="137" spans="1:9" ht="15">
      <c r="A137" s="47"/>
      <c r="B137" s="64" t="s">
        <v>35</v>
      </c>
      <c r="C137" s="56" t="s">
        <v>203</v>
      </c>
      <c r="D137" s="90">
        <v>0</v>
      </c>
      <c r="E137" s="90">
        <v>0</v>
      </c>
      <c r="F137" s="90">
        <f t="shared" ref="F137:F143" si="34">+D137+E137</f>
        <v>0</v>
      </c>
      <c r="G137" s="90">
        <v>0</v>
      </c>
      <c r="H137" s="90">
        <v>0</v>
      </c>
      <c r="I137" s="90">
        <f t="shared" ref="I137:I143" si="35">+F137-G137</f>
        <v>0</v>
      </c>
    </row>
    <row r="138" spans="1:9" ht="15">
      <c r="A138" s="47"/>
      <c r="B138" s="64" t="s">
        <v>36</v>
      </c>
      <c r="C138" s="56" t="s">
        <v>204</v>
      </c>
      <c r="D138" s="90">
        <v>0</v>
      </c>
      <c r="E138" s="90">
        <v>0</v>
      </c>
      <c r="F138" s="90">
        <f t="shared" si="34"/>
        <v>0</v>
      </c>
      <c r="G138" s="90">
        <v>0</v>
      </c>
      <c r="H138" s="90">
        <v>0</v>
      </c>
      <c r="I138" s="90">
        <f t="shared" si="35"/>
        <v>0</v>
      </c>
    </row>
    <row r="139" spans="1:9" ht="15">
      <c r="A139" s="47"/>
      <c r="B139" s="64" t="s">
        <v>37</v>
      </c>
      <c r="C139" s="56" t="s">
        <v>205</v>
      </c>
      <c r="D139" s="90">
        <v>0</v>
      </c>
      <c r="E139" s="90">
        <v>0</v>
      </c>
      <c r="F139" s="90">
        <f t="shared" si="34"/>
        <v>0</v>
      </c>
      <c r="G139" s="90">
        <v>0</v>
      </c>
      <c r="H139" s="90">
        <v>0</v>
      </c>
      <c r="I139" s="90">
        <f t="shared" si="35"/>
        <v>0</v>
      </c>
    </row>
    <row r="140" spans="1:9" ht="15">
      <c r="A140" s="47"/>
      <c r="B140" s="64" t="s">
        <v>38</v>
      </c>
      <c r="C140" s="56" t="s">
        <v>206</v>
      </c>
      <c r="D140" s="90">
        <v>0</v>
      </c>
      <c r="E140" s="90">
        <v>0</v>
      </c>
      <c r="F140" s="90">
        <f t="shared" si="34"/>
        <v>0</v>
      </c>
      <c r="G140" s="90">
        <v>0</v>
      </c>
      <c r="H140" s="90">
        <v>0</v>
      </c>
      <c r="I140" s="90">
        <f t="shared" si="35"/>
        <v>0</v>
      </c>
    </row>
    <row r="141" spans="1:9" ht="15">
      <c r="A141" s="47"/>
      <c r="B141" s="64" t="s">
        <v>245</v>
      </c>
      <c r="C141" s="56" t="s">
        <v>207</v>
      </c>
      <c r="D141" s="90">
        <v>0</v>
      </c>
      <c r="E141" s="90">
        <v>0</v>
      </c>
      <c r="F141" s="90">
        <f t="shared" si="34"/>
        <v>0</v>
      </c>
      <c r="G141" s="90">
        <v>0</v>
      </c>
      <c r="H141" s="90">
        <v>0</v>
      </c>
      <c r="I141" s="90">
        <f t="shared" si="35"/>
        <v>0</v>
      </c>
    </row>
    <row r="142" spans="1:9" ht="15">
      <c r="A142" s="47"/>
      <c r="B142" s="64" t="s">
        <v>246</v>
      </c>
      <c r="C142" s="56" t="s">
        <v>208</v>
      </c>
      <c r="D142" s="90">
        <v>0</v>
      </c>
      <c r="E142" s="90">
        <v>0</v>
      </c>
      <c r="F142" s="90">
        <f t="shared" si="34"/>
        <v>0</v>
      </c>
      <c r="G142" s="90">
        <v>0</v>
      </c>
      <c r="H142" s="90">
        <v>0</v>
      </c>
      <c r="I142" s="90">
        <f t="shared" si="35"/>
        <v>0</v>
      </c>
    </row>
    <row r="143" spans="1:9" ht="15">
      <c r="A143" s="47"/>
      <c r="B143" s="64" t="s">
        <v>247</v>
      </c>
      <c r="C143" s="56" t="s">
        <v>209</v>
      </c>
      <c r="D143" s="90">
        <v>0</v>
      </c>
      <c r="E143" s="90">
        <v>0</v>
      </c>
      <c r="F143" s="90">
        <f t="shared" si="34"/>
        <v>0</v>
      </c>
      <c r="G143" s="90">
        <v>0</v>
      </c>
      <c r="H143" s="90">
        <v>0</v>
      </c>
      <c r="I143" s="90">
        <f t="shared" si="35"/>
        <v>0</v>
      </c>
    </row>
    <row r="144" spans="1:9" ht="15">
      <c r="A144" s="52"/>
      <c r="B144" s="57" t="s">
        <v>248</v>
      </c>
      <c r="C144" s="58"/>
      <c r="D144" s="246">
        <f>SUM(D145:D147)</f>
        <v>0</v>
      </c>
      <c r="E144" s="246">
        <f t="shared" ref="E144:I144" si="36">SUM(E145:E147)</f>
        <v>0</v>
      </c>
      <c r="F144" s="246">
        <f t="shared" si="36"/>
        <v>0</v>
      </c>
      <c r="G144" s="246">
        <f t="shared" si="36"/>
        <v>0</v>
      </c>
      <c r="H144" s="246">
        <f t="shared" si="36"/>
        <v>0</v>
      </c>
      <c r="I144" s="246">
        <f t="shared" si="36"/>
        <v>0</v>
      </c>
    </row>
    <row r="145" spans="1:9" ht="15">
      <c r="A145" s="47"/>
      <c r="B145" s="64" t="s">
        <v>103</v>
      </c>
      <c r="C145" s="56" t="s">
        <v>210</v>
      </c>
      <c r="D145" s="90">
        <v>0</v>
      </c>
      <c r="E145" s="90">
        <v>0</v>
      </c>
      <c r="F145" s="90">
        <f t="shared" ref="F145:F147" si="37">+D145+E145</f>
        <v>0</v>
      </c>
      <c r="G145" s="90">
        <v>0</v>
      </c>
      <c r="H145" s="90">
        <v>0</v>
      </c>
      <c r="I145" s="90">
        <f t="shared" ref="I145:I147" si="38">+F145-G145</f>
        <v>0</v>
      </c>
    </row>
    <row r="146" spans="1:9" ht="15">
      <c r="A146" s="47"/>
      <c r="B146" s="64" t="s">
        <v>104</v>
      </c>
      <c r="C146" s="56" t="s">
        <v>211</v>
      </c>
      <c r="D146" s="90">
        <v>0</v>
      </c>
      <c r="E146" s="90">
        <v>0</v>
      </c>
      <c r="F146" s="90">
        <f t="shared" si="37"/>
        <v>0</v>
      </c>
      <c r="G146" s="90">
        <v>0</v>
      </c>
      <c r="H146" s="90">
        <v>0</v>
      </c>
      <c r="I146" s="90">
        <f t="shared" si="38"/>
        <v>0</v>
      </c>
    </row>
    <row r="147" spans="1:9" ht="15">
      <c r="A147" s="47"/>
      <c r="B147" s="64" t="s">
        <v>105</v>
      </c>
      <c r="C147" s="56" t="s">
        <v>212</v>
      </c>
      <c r="D147" s="90">
        <v>0</v>
      </c>
      <c r="E147" s="90">
        <v>0</v>
      </c>
      <c r="F147" s="90">
        <f t="shared" si="37"/>
        <v>0</v>
      </c>
      <c r="G147" s="90">
        <v>0</v>
      </c>
      <c r="H147" s="90">
        <v>0</v>
      </c>
      <c r="I147" s="90">
        <f t="shared" si="38"/>
        <v>0</v>
      </c>
    </row>
    <row r="148" spans="1:9" ht="15">
      <c r="A148" s="52"/>
      <c r="B148" s="57" t="s">
        <v>249</v>
      </c>
      <c r="C148" s="58"/>
      <c r="D148" s="246">
        <f>SUM(D149:D155)</f>
        <v>0</v>
      </c>
      <c r="E148" s="246">
        <f t="shared" ref="E148:I148" si="39">SUM(E149:E155)</f>
        <v>0</v>
      </c>
      <c r="F148" s="246">
        <f t="shared" si="39"/>
        <v>0</v>
      </c>
      <c r="G148" s="246">
        <f t="shared" si="39"/>
        <v>0</v>
      </c>
      <c r="H148" s="246">
        <f t="shared" si="39"/>
        <v>0</v>
      </c>
      <c r="I148" s="246">
        <f t="shared" si="39"/>
        <v>0</v>
      </c>
    </row>
    <row r="149" spans="1:9" ht="15">
      <c r="A149" s="47"/>
      <c r="B149" s="64" t="s">
        <v>250</v>
      </c>
      <c r="C149" s="56" t="s">
        <v>213</v>
      </c>
      <c r="D149" s="90">
        <v>0</v>
      </c>
      <c r="E149" s="90">
        <v>0</v>
      </c>
      <c r="F149" s="90">
        <f t="shared" ref="F149:F155" si="40">+D149+E149</f>
        <v>0</v>
      </c>
      <c r="G149" s="90">
        <v>0</v>
      </c>
      <c r="H149" s="90">
        <v>0</v>
      </c>
      <c r="I149" s="90">
        <f t="shared" ref="I149:I155" si="41">+F149-G149</f>
        <v>0</v>
      </c>
    </row>
    <row r="150" spans="1:9" ht="15">
      <c r="A150" s="47"/>
      <c r="B150" s="64" t="s">
        <v>251</v>
      </c>
      <c r="C150" s="56" t="s">
        <v>214</v>
      </c>
      <c r="D150" s="90">
        <v>0</v>
      </c>
      <c r="E150" s="90">
        <v>0</v>
      </c>
      <c r="F150" s="90">
        <f t="shared" si="40"/>
        <v>0</v>
      </c>
      <c r="G150" s="90">
        <v>0</v>
      </c>
      <c r="H150" s="90">
        <v>0</v>
      </c>
      <c r="I150" s="90">
        <f t="shared" si="41"/>
        <v>0</v>
      </c>
    </row>
    <row r="151" spans="1:9" ht="15">
      <c r="A151" s="47"/>
      <c r="B151" s="64" t="s">
        <v>252</v>
      </c>
      <c r="C151" s="56" t="s">
        <v>215</v>
      </c>
      <c r="D151" s="90">
        <v>0</v>
      </c>
      <c r="E151" s="90">
        <v>0</v>
      </c>
      <c r="F151" s="90">
        <f t="shared" si="40"/>
        <v>0</v>
      </c>
      <c r="G151" s="90">
        <v>0</v>
      </c>
      <c r="H151" s="90">
        <v>0</v>
      </c>
      <c r="I151" s="90">
        <f t="shared" si="41"/>
        <v>0</v>
      </c>
    </row>
    <row r="152" spans="1:9" ht="15">
      <c r="A152" s="47"/>
      <c r="B152" s="64" t="s">
        <v>253</v>
      </c>
      <c r="C152" s="56" t="s">
        <v>216</v>
      </c>
      <c r="D152" s="90">
        <v>0</v>
      </c>
      <c r="E152" s="90">
        <v>0</v>
      </c>
      <c r="F152" s="90">
        <f t="shared" si="40"/>
        <v>0</v>
      </c>
      <c r="G152" s="90">
        <v>0</v>
      </c>
      <c r="H152" s="90">
        <v>0</v>
      </c>
      <c r="I152" s="90">
        <f t="shared" si="41"/>
        <v>0</v>
      </c>
    </row>
    <row r="153" spans="1:9" ht="15">
      <c r="A153" s="47"/>
      <c r="B153" s="64" t="s">
        <v>254</v>
      </c>
      <c r="C153" s="56" t="s">
        <v>217</v>
      </c>
      <c r="D153" s="90">
        <v>0</v>
      </c>
      <c r="E153" s="90">
        <v>0</v>
      </c>
      <c r="F153" s="90">
        <f t="shared" si="40"/>
        <v>0</v>
      </c>
      <c r="G153" s="90">
        <v>0</v>
      </c>
      <c r="H153" s="90">
        <v>0</v>
      </c>
      <c r="I153" s="90">
        <f t="shared" si="41"/>
        <v>0</v>
      </c>
    </row>
    <row r="154" spans="1:9" ht="15">
      <c r="A154" s="47"/>
      <c r="B154" s="64" t="s">
        <v>255</v>
      </c>
      <c r="C154" s="56" t="s">
        <v>218</v>
      </c>
      <c r="D154" s="90">
        <v>0</v>
      </c>
      <c r="E154" s="90">
        <v>0</v>
      </c>
      <c r="F154" s="90">
        <f t="shared" si="40"/>
        <v>0</v>
      </c>
      <c r="G154" s="90">
        <v>0</v>
      </c>
      <c r="H154" s="90">
        <v>0</v>
      </c>
      <c r="I154" s="90">
        <f t="shared" si="41"/>
        <v>0</v>
      </c>
    </row>
    <row r="155" spans="1:9" ht="15">
      <c r="A155" s="47"/>
      <c r="B155" s="65" t="s">
        <v>256</v>
      </c>
      <c r="C155" s="60" t="s">
        <v>219</v>
      </c>
      <c r="D155" s="90">
        <v>0</v>
      </c>
      <c r="E155" s="90">
        <v>0</v>
      </c>
      <c r="F155" s="90">
        <f t="shared" si="40"/>
        <v>0</v>
      </c>
      <c r="G155" s="90">
        <v>0</v>
      </c>
      <c r="H155" s="90">
        <v>0</v>
      </c>
      <c r="I155" s="90">
        <f t="shared" si="41"/>
        <v>0</v>
      </c>
    </row>
    <row r="156" spans="1:9" ht="15">
      <c r="A156" s="47"/>
      <c r="B156" s="61" t="s">
        <v>220</v>
      </c>
      <c r="C156" s="62"/>
      <c r="D156" s="63">
        <f>+D10+D83</f>
        <v>458104312</v>
      </c>
      <c r="E156" s="63">
        <f t="shared" ref="E156:I156" si="42">+E10+E83</f>
        <v>60122056.620000005</v>
      </c>
      <c r="F156" s="63">
        <f t="shared" si="42"/>
        <v>518226368.61999995</v>
      </c>
      <c r="G156" s="63">
        <f>+G10+G83</f>
        <v>223325828.14999998</v>
      </c>
      <c r="H156" s="63">
        <f t="shared" si="42"/>
        <v>215315527.56</v>
      </c>
      <c r="I156" s="63">
        <f t="shared" si="42"/>
        <v>294900540.46999997</v>
      </c>
    </row>
    <row r="157" spans="1:9">
      <c r="G157" s="81"/>
    </row>
    <row r="158" spans="1:9">
      <c r="G158" s="81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C22" sqref="C22"/>
    </sheetView>
  </sheetViews>
  <sheetFormatPr baseColWidth="10" defaultColWidth="12.5703125" defaultRowHeight="15"/>
  <cols>
    <col min="1" max="1" width="68.140625" style="207" customWidth="1"/>
    <col min="2" max="2" width="20.5703125" style="207" customWidth="1"/>
    <col min="3" max="7" width="20.7109375" style="207" customWidth="1"/>
    <col min="8" max="8" width="1.5703125" style="207" customWidth="1"/>
    <col min="9" max="20" width="12.5703125" style="207" customWidth="1"/>
    <col min="21" max="16384" width="12.5703125" style="207"/>
  </cols>
  <sheetData>
    <row r="1" spans="1:8" s="236" customFormat="1">
      <c r="A1" s="405" t="s">
        <v>524</v>
      </c>
      <c r="B1" s="406"/>
      <c r="C1" s="406"/>
      <c r="D1" s="406"/>
      <c r="E1" s="406"/>
      <c r="F1" s="406"/>
      <c r="G1" s="407"/>
    </row>
    <row r="2" spans="1:8" s="236" customFormat="1">
      <c r="A2" s="408" t="s">
        <v>469</v>
      </c>
      <c r="B2" s="384"/>
      <c r="C2" s="384"/>
      <c r="D2" s="384"/>
      <c r="E2" s="384"/>
      <c r="F2" s="384"/>
      <c r="G2" s="409"/>
    </row>
    <row r="3" spans="1:8" s="236" customFormat="1">
      <c r="A3" s="410" t="s">
        <v>470</v>
      </c>
      <c r="B3" s="387"/>
      <c r="C3" s="387"/>
      <c r="D3" s="387"/>
      <c r="E3" s="387"/>
      <c r="F3" s="387"/>
      <c r="G3" s="411"/>
    </row>
    <row r="4" spans="1:8" s="236" customFormat="1">
      <c r="A4" s="410" t="s">
        <v>530</v>
      </c>
      <c r="B4" s="387"/>
      <c r="C4" s="387"/>
      <c r="D4" s="387"/>
      <c r="E4" s="387"/>
      <c r="F4" s="387"/>
      <c r="G4" s="411"/>
    </row>
    <row r="5" spans="1:8" s="236" customFormat="1" ht="15.75" thickBot="1">
      <c r="A5" s="412" t="s">
        <v>4</v>
      </c>
      <c r="B5" s="413"/>
      <c r="C5" s="413"/>
      <c r="D5" s="413"/>
      <c r="E5" s="413"/>
      <c r="F5" s="413"/>
      <c r="G5" s="414"/>
    </row>
    <row r="6" spans="1:8" s="237" customFormat="1" ht="7.5" customHeight="1" thickBot="1">
      <c r="A6" s="233"/>
      <c r="B6" s="233"/>
      <c r="C6" s="233"/>
      <c r="D6" s="233"/>
      <c r="E6" s="233"/>
      <c r="F6" s="233"/>
      <c r="G6" s="233"/>
    </row>
    <row r="7" spans="1:8" s="236" customFormat="1" ht="15.75" thickBot="1">
      <c r="A7" s="402" t="s">
        <v>128</v>
      </c>
      <c r="B7" s="404" t="s">
        <v>455</v>
      </c>
      <c r="C7" s="404"/>
      <c r="D7" s="404"/>
      <c r="E7" s="404"/>
      <c r="F7" s="404"/>
      <c r="G7" s="402" t="s">
        <v>149</v>
      </c>
    </row>
    <row r="8" spans="1:8" s="236" customFormat="1" ht="30.75" thickBot="1">
      <c r="A8" s="403"/>
      <c r="B8" s="272" t="s">
        <v>150</v>
      </c>
      <c r="C8" s="273" t="s">
        <v>151</v>
      </c>
      <c r="D8" s="272" t="s">
        <v>152</v>
      </c>
      <c r="E8" s="272" t="s">
        <v>153</v>
      </c>
      <c r="F8" s="272" t="s">
        <v>154</v>
      </c>
      <c r="G8" s="403"/>
    </row>
    <row r="9" spans="1:8" s="194" customFormat="1">
      <c r="A9" s="192" t="s">
        <v>456</v>
      </c>
      <c r="B9" s="193">
        <f>+B10</f>
        <v>280346113</v>
      </c>
      <c r="C9" s="193">
        <f t="shared" ref="C9:G9" si="0">+C10</f>
        <v>52800980.980000004</v>
      </c>
      <c r="D9" s="193">
        <f t="shared" si="0"/>
        <v>333147093.97999996</v>
      </c>
      <c r="E9" s="193">
        <f t="shared" si="0"/>
        <v>144530045.20999998</v>
      </c>
      <c r="F9" s="193">
        <f t="shared" si="0"/>
        <v>136519744.62</v>
      </c>
      <c r="G9" s="193">
        <f t="shared" si="0"/>
        <v>188617048.76999998</v>
      </c>
    </row>
    <row r="10" spans="1:8" s="194" customFormat="1" ht="30">
      <c r="A10" s="287" t="s">
        <v>524</v>
      </c>
      <c r="B10" s="195">
        <f>+'F6a. EAEPE OG'!D10</f>
        <v>280346113</v>
      </c>
      <c r="C10" s="195">
        <f>+'F6a. EAEPE OG'!E10</f>
        <v>52800980.980000004</v>
      </c>
      <c r="D10" s="195">
        <f>+'F6a. EAEPE OG'!F10</f>
        <v>333147093.97999996</v>
      </c>
      <c r="E10" s="195">
        <f>+'F6a. EAEPE OG'!G10</f>
        <v>144530045.20999998</v>
      </c>
      <c r="F10" s="195">
        <f>+'F6a. EAEPE OG'!H10</f>
        <v>136519744.62</v>
      </c>
      <c r="G10" s="195">
        <f>+'F6a. EAEPE OG'!I10</f>
        <v>188617048.76999998</v>
      </c>
      <c r="H10" s="196"/>
    </row>
    <row r="11" spans="1:8" s="197" customFormat="1">
      <c r="A11" s="198"/>
      <c r="B11" s="193"/>
      <c r="C11" s="193"/>
      <c r="D11" s="193"/>
      <c r="E11" s="193"/>
      <c r="F11" s="193"/>
      <c r="G11" s="193"/>
    </row>
    <row r="12" spans="1:8" s="202" customFormat="1">
      <c r="A12" s="199" t="s">
        <v>471</v>
      </c>
      <c r="B12" s="200">
        <f>+B13</f>
        <v>177758199</v>
      </c>
      <c r="C12" s="200">
        <f t="shared" ref="C12:G12" si="1">+C13</f>
        <v>7321075.6399999997</v>
      </c>
      <c r="D12" s="200">
        <f t="shared" si="1"/>
        <v>185079274.63999999</v>
      </c>
      <c r="E12" s="200">
        <f t="shared" si="1"/>
        <v>78795782.939999998</v>
      </c>
      <c r="F12" s="200">
        <f t="shared" si="1"/>
        <v>78795782.939999998</v>
      </c>
      <c r="G12" s="200">
        <f t="shared" si="1"/>
        <v>106283491.7</v>
      </c>
      <c r="H12" s="201"/>
    </row>
    <row r="13" spans="1:8" s="204" customFormat="1" ht="30">
      <c r="A13" s="287" t="s">
        <v>524</v>
      </c>
      <c r="B13" s="203">
        <f>+'F6a. EAEPE OG'!D83</f>
        <v>177758199</v>
      </c>
      <c r="C13" s="203">
        <f>+'F6a. EAEPE OG'!E83</f>
        <v>7321075.6399999997</v>
      </c>
      <c r="D13" s="203">
        <f>+'F6a. EAEPE OG'!F83</f>
        <v>185079274.63999999</v>
      </c>
      <c r="E13" s="203">
        <f>+'F6a. EAEPE OG'!G83</f>
        <v>78795782.939999998</v>
      </c>
      <c r="F13" s="203">
        <f>+'F6a. EAEPE OG'!H83</f>
        <v>78795782.939999998</v>
      </c>
      <c r="G13" s="203">
        <f>+'F6a. EAEPE OG'!I83</f>
        <v>106283491.7</v>
      </c>
      <c r="H13" s="196"/>
    </row>
    <row r="14" spans="1:8" s="204" customFormat="1" ht="15.75" thickBot="1">
      <c r="A14" s="278"/>
      <c r="B14" s="203"/>
      <c r="C14" s="203"/>
      <c r="D14" s="203"/>
      <c r="E14" s="203"/>
      <c r="F14" s="203"/>
      <c r="G14" s="203"/>
    </row>
    <row r="15" spans="1:8" ht="15.75" thickBot="1">
      <c r="A15" s="205" t="s">
        <v>472</v>
      </c>
      <c r="B15" s="206">
        <f>+B9+B12</f>
        <v>458104312</v>
      </c>
      <c r="C15" s="206">
        <f t="shared" ref="C15:G15" si="2">+C9+C12</f>
        <v>60122056.620000005</v>
      </c>
      <c r="D15" s="206">
        <f t="shared" si="2"/>
        <v>518226368.61999995</v>
      </c>
      <c r="E15" s="206">
        <f t="shared" si="2"/>
        <v>223325828.14999998</v>
      </c>
      <c r="F15" s="206">
        <f t="shared" si="2"/>
        <v>215315527.56</v>
      </c>
      <c r="G15" s="206">
        <f t="shared" si="2"/>
        <v>294900540.46999997</v>
      </c>
    </row>
    <row r="16" spans="1:8">
      <c r="B16" s="208"/>
      <c r="C16" s="208"/>
      <c r="D16" s="208"/>
      <c r="E16" s="208"/>
      <c r="F16" s="208"/>
      <c r="G16" s="208"/>
    </row>
    <row r="17" spans="2:8">
      <c r="B17" s="208"/>
      <c r="C17" s="208"/>
      <c r="D17" s="208"/>
      <c r="E17" s="208"/>
      <c r="F17" s="208"/>
      <c r="G17" s="208"/>
    </row>
    <row r="18" spans="2:8">
      <c r="B18" s="208"/>
      <c r="C18" s="208"/>
      <c r="D18" s="208"/>
      <c r="E18" s="208"/>
      <c r="F18" s="208"/>
      <c r="G18" s="208"/>
    </row>
    <row r="27" spans="2:8">
      <c r="B27" s="208"/>
      <c r="C27" s="208"/>
      <c r="D27" s="208"/>
      <c r="E27" s="208"/>
      <c r="F27" s="208"/>
      <c r="G27" s="208"/>
      <c r="H27" s="208"/>
    </row>
    <row r="28" spans="2:8">
      <c r="B28" s="208"/>
      <c r="C28" s="208"/>
      <c r="D28" s="208"/>
      <c r="E28" s="208"/>
      <c r="F28" s="208"/>
      <c r="G28" s="208"/>
      <c r="H28" s="208"/>
    </row>
    <row r="29" spans="2:8">
      <c r="B29" s="208"/>
      <c r="C29" s="208"/>
      <c r="D29" s="208"/>
      <c r="E29" s="208"/>
      <c r="F29" s="208"/>
      <c r="G29" s="208"/>
      <c r="H29" s="208"/>
    </row>
    <row r="43" spans="2:7">
      <c r="B43" s="208"/>
      <c r="C43" s="208"/>
      <c r="D43" s="208"/>
      <c r="E43" s="208"/>
      <c r="F43" s="208"/>
      <c r="G43" s="208"/>
    </row>
    <row r="44" spans="2:7">
      <c r="B44" s="208"/>
      <c r="C44" s="208"/>
      <c r="D44" s="208"/>
      <c r="E44" s="208"/>
      <c r="F44" s="208"/>
      <c r="G44" s="208"/>
    </row>
    <row r="45" spans="2:7">
      <c r="B45" s="208"/>
      <c r="C45" s="208"/>
      <c r="D45" s="208"/>
      <c r="E45" s="208"/>
      <c r="F45" s="208"/>
      <c r="G45" s="208"/>
    </row>
    <row r="46" spans="2:7">
      <c r="B46" s="208"/>
      <c r="C46" s="208"/>
      <c r="D46" s="208"/>
      <c r="E46" s="208"/>
      <c r="F46" s="208"/>
      <c r="G46" s="208"/>
    </row>
    <row r="47" spans="2:7">
      <c r="B47" s="208"/>
      <c r="C47" s="208"/>
      <c r="D47" s="208"/>
      <c r="E47" s="208"/>
      <c r="F47" s="208"/>
      <c r="G47" s="208"/>
    </row>
    <row r="48" spans="2:7">
      <c r="B48" s="208"/>
      <c r="C48" s="208"/>
      <c r="D48" s="208"/>
      <c r="E48" s="208"/>
      <c r="F48" s="208"/>
      <c r="G48" s="208"/>
    </row>
    <row r="49" spans="2:7">
      <c r="B49" s="208"/>
      <c r="C49" s="208"/>
      <c r="D49" s="208"/>
      <c r="E49" s="208"/>
      <c r="F49" s="208"/>
      <c r="G49" s="208"/>
    </row>
    <row r="50" spans="2:7">
      <c r="B50" s="208"/>
      <c r="C50" s="208"/>
      <c r="D50" s="208"/>
      <c r="E50" s="208"/>
      <c r="F50" s="208"/>
      <c r="G50" s="208"/>
    </row>
    <row r="51" spans="2:7">
      <c r="B51" s="208"/>
      <c r="C51" s="208"/>
      <c r="D51" s="208"/>
      <c r="E51" s="208"/>
      <c r="F51" s="208"/>
      <c r="G51" s="208"/>
    </row>
    <row r="52" spans="2:7">
      <c r="B52" s="208"/>
      <c r="C52" s="208"/>
      <c r="D52" s="208"/>
      <c r="E52" s="208"/>
      <c r="F52" s="208"/>
      <c r="G52" s="208"/>
    </row>
    <row r="53" spans="2:7">
      <c r="B53" s="208"/>
      <c r="C53" s="208"/>
      <c r="D53" s="208"/>
      <c r="E53" s="208"/>
      <c r="F53" s="208"/>
      <c r="G53" s="208"/>
    </row>
    <row r="54" spans="2:7">
      <c r="B54" s="208"/>
      <c r="C54" s="208"/>
      <c r="D54" s="208"/>
      <c r="E54" s="208"/>
      <c r="F54" s="208"/>
      <c r="G54" s="208"/>
    </row>
    <row r="55" spans="2:7">
      <c r="B55" s="208"/>
      <c r="C55" s="208"/>
      <c r="D55" s="208"/>
      <c r="E55" s="208"/>
      <c r="F55" s="208"/>
      <c r="G55" s="208"/>
    </row>
    <row r="56" spans="2:7">
      <c r="B56" s="208"/>
      <c r="C56" s="208"/>
      <c r="D56" s="208"/>
      <c r="E56" s="208"/>
      <c r="F56" s="208"/>
      <c r="G56" s="208"/>
    </row>
    <row r="57" spans="2:7">
      <c r="B57" s="208"/>
      <c r="C57" s="208"/>
      <c r="D57" s="208"/>
      <c r="E57" s="208"/>
      <c r="F57" s="208"/>
      <c r="G57" s="208"/>
    </row>
    <row r="58" spans="2:7">
      <c r="B58" s="208"/>
      <c r="C58" s="208"/>
      <c r="D58" s="208"/>
      <c r="E58" s="208"/>
      <c r="F58" s="208"/>
      <c r="G58" s="208"/>
    </row>
    <row r="59" spans="2:7">
      <c r="B59" s="208"/>
      <c r="C59" s="208"/>
      <c r="D59" s="208"/>
      <c r="E59" s="208"/>
      <c r="F59" s="208"/>
      <c r="G59" s="208"/>
    </row>
    <row r="60" spans="2:7">
      <c r="B60" s="208"/>
      <c r="C60" s="208"/>
      <c r="D60" s="208"/>
      <c r="E60" s="208"/>
      <c r="F60" s="208"/>
      <c r="G60" s="208"/>
    </row>
    <row r="61" spans="2:7">
      <c r="B61" s="208"/>
      <c r="C61" s="208"/>
      <c r="D61" s="208"/>
      <c r="E61" s="208"/>
      <c r="F61" s="208"/>
      <c r="G61" s="208"/>
    </row>
    <row r="62" spans="2:7">
      <c r="B62" s="208"/>
      <c r="C62" s="208"/>
      <c r="D62" s="208"/>
      <c r="E62" s="208"/>
      <c r="F62" s="208"/>
      <c r="G62" s="208"/>
    </row>
    <row r="63" spans="2:7">
      <c r="B63" s="208"/>
      <c r="C63" s="208"/>
      <c r="D63" s="208"/>
      <c r="E63" s="208"/>
      <c r="F63" s="208"/>
      <c r="G63" s="208"/>
    </row>
    <row r="64" spans="2:7">
      <c r="B64" s="208"/>
      <c r="C64" s="208"/>
      <c r="D64" s="208"/>
      <c r="E64" s="208"/>
      <c r="F64" s="208"/>
      <c r="G64" s="208"/>
    </row>
    <row r="65" spans="2:7">
      <c r="B65" s="208"/>
      <c r="C65" s="208"/>
      <c r="D65" s="208"/>
      <c r="E65" s="208"/>
      <c r="F65" s="208"/>
      <c r="G65" s="208"/>
    </row>
    <row r="66" spans="2:7">
      <c r="B66" s="208"/>
      <c r="C66" s="208"/>
      <c r="D66" s="208"/>
      <c r="E66" s="208"/>
      <c r="F66" s="208"/>
      <c r="G66" s="20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C48" sqref="C48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38" customFormat="1" ht="15">
      <c r="B1" s="417" t="s">
        <v>524</v>
      </c>
      <c r="C1" s="418"/>
      <c r="D1" s="418"/>
      <c r="E1" s="418"/>
      <c r="F1" s="418"/>
      <c r="G1" s="418"/>
      <c r="H1" s="418"/>
      <c r="I1" s="419"/>
    </row>
    <row r="2" spans="1:9" s="238" customFormat="1" ht="15">
      <c r="B2" s="420" t="s">
        <v>366</v>
      </c>
      <c r="C2" s="421"/>
      <c r="D2" s="421"/>
      <c r="E2" s="421"/>
      <c r="F2" s="421"/>
      <c r="G2" s="421"/>
      <c r="H2" s="421"/>
      <c r="I2" s="422"/>
    </row>
    <row r="3" spans="1:9" s="238" customFormat="1" ht="15">
      <c r="B3" s="420" t="s">
        <v>473</v>
      </c>
      <c r="C3" s="421"/>
      <c r="D3" s="421"/>
      <c r="E3" s="421"/>
      <c r="F3" s="421"/>
      <c r="G3" s="421"/>
      <c r="H3" s="421"/>
      <c r="I3" s="422"/>
    </row>
    <row r="4" spans="1:9" s="238" customFormat="1" ht="15">
      <c r="B4" s="420" t="s">
        <v>530</v>
      </c>
      <c r="C4" s="421"/>
      <c r="D4" s="421"/>
      <c r="E4" s="421"/>
      <c r="F4" s="421"/>
      <c r="G4" s="421"/>
      <c r="H4" s="421"/>
      <c r="I4" s="422"/>
    </row>
    <row r="5" spans="1:9" s="238" customFormat="1" ht="15.75" thickBot="1">
      <c r="B5" s="423" t="s">
        <v>4</v>
      </c>
      <c r="C5" s="424"/>
      <c r="D5" s="424"/>
      <c r="E5" s="424"/>
      <c r="F5" s="424"/>
      <c r="G5" s="424"/>
      <c r="H5" s="424"/>
      <c r="I5" s="425"/>
    </row>
    <row r="6" spans="1:9" s="242" customFormat="1" ht="7.5" customHeight="1" thickBot="1">
      <c r="A6" s="239"/>
      <c r="B6" s="240"/>
      <c r="C6" s="240"/>
      <c r="D6" s="241"/>
      <c r="E6" s="241"/>
      <c r="F6" s="241"/>
      <c r="G6" s="241"/>
      <c r="H6" s="241"/>
      <c r="I6" s="240"/>
    </row>
    <row r="7" spans="1:9" s="238" customFormat="1" ht="15.75" thickBot="1">
      <c r="B7" s="417" t="s">
        <v>128</v>
      </c>
      <c r="C7" s="426"/>
      <c r="D7" s="428" t="s">
        <v>455</v>
      </c>
      <c r="E7" s="429"/>
      <c r="F7" s="429"/>
      <c r="G7" s="429"/>
      <c r="H7" s="430"/>
      <c r="I7" s="431" t="s">
        <v>149</v>
      </c>
    </row>
    <row r="8" spans="1:9" s="238" customFormat="1" ht="30.75" thickBot="1">
      <c r="B8" s="423"/>
      <c r="C8" s="427"/>
      <c r="D8" s="274" t="s">
        <v>474</v>
      </c>
      <c r="E8" s="274" t="s">
        <v>475</v>
      </c>
      <c r="F8" s="274" t="s">
        <v>476</v>
      </c>
      <c r="G8" s="274" t="s">
        <v>153</v>
      </c>
      <c r="H8" s="274" t="s">
        <v>154</v>
      </c>
      <c r="I8" s="432"/>
    </row>
    <row r="9" spans="1:9" ht="7.9" customHeight="1">
      <c r="B9" s="415"/>
      <c r="C9" s="416"/>
      <c r="D9" s="210"/>
      <c r="E9" s="210"/>
      <c r="F9" s="210"/>
      <c r="G9" s="210"/>
      <c r="H9" s="210"/>
      <c r="I9" s="210"/>
    </row>
    <row r="10" spans="1:9" ht="14.45" customHeight="1">
      <c r="B10" s="211" t="s">
        <v>477</v>
      </c>
      <c r="C10" s="212"/>
      <c r="D10" s="213">
        <f>+D11+D20+D28+D38</f>
        <v>280346113</v>
      </c>
      <c r="E10" s="214">
        <f t="shared" ref="E10:I10" si="0">+E11+E20+E28+E38</f>
        <v>52800980.979999997</v>
      </c>
      <c r="F10" s="214">
        <f t="shared" si="0"/>
        <v>333147093.98000002</v>
      </c>
      <c r="G10" s="214">
        <f t="shared" si="0"/>
        <v>144530045.21000001</v>
      </c>
      <c r="H10" s="214">
        <f t="shared" si="0"/>
        <v>136519744.62</v>
      </c>
      <c r="I10" s="214">
        <f t="shared" si="0"/>
        <v>188617048.76999998</v>
      </c>
    </row>
    <row r="11" spans="1:9" ht="15">
      <c r="B11" s="211" t="s">
        <v>478</v>
      </c>
      <c r="C11" s="212"/>
      <c r="D11" s="215">
        <f>SUM(D12:D19)</f>
        <v>5824413.0599999996</v>
      </c>
      <c r="E11" s="215">
        <f t="shared" ref="E11:I11" si="1">SUM(E12:E19)</f>
        <v>602637.18999999994</v>
      </c>
      <c r="F11" s="216">
        <f t="shared" si="1"/>
        <v>6427050.25</v>
      </c>
      <c r="G11" s="216">
        <f t="shared" si="1"/>
        <v>4371115.3600000003</v>
      </c>
      <c r="H11" s="216">
        <f t="shared" si="1"/>
        <v>4286161.4400000004</v>
      </c>
      <c r="I11" s="216">
        <f t="shared" si="1"/>
        <v>2055934.8899999997</v>
      </c>
    </row>
    <row r="12" spans="1:9" ht="15">
      <c r="B12" s="217"/>
      <c r="C12" s="218" t="s">
        <v>479</v>
      </c>
      <c r="D12" s="219"/>
      <c r="E12" s="220"/>
      <c r="F12" s="220"/>
      <c r="G12" s="220"/>
      <c r="H12" s="221"/>
      <c r="I12" s="221"/>
    </row>
    <row r="13" spans="1:9" ht="15">
      <c r="B13" s="217"/>
      <c r="C13" s="218" t="s">
        <v>480</v>
      </c>
      <c r="D13" s="219">
        <v>5824413.0599999996</v>
      </c>
      <c r="E13" s="220">
        <v>602637.18999999994</v>
      </c>
      <c r="F13" s="220">
        <f>+D13+E13</f>
        <v>6427050.25</v>
      </c>
      <c r="G13" s="220">
        <v>4371115.3600000003</v>
      </c>
      <c r="H13" s="221">
        <v>4286161.4400000004</v>
      </c>
      <c r="I13" s="221">
        <f>+F13-G13</f>
        <v>2055934.8899999997</v>
      </c>
    </row>
    <row r="14" spans="1:9" ht="15">
      <c r="B14" s="217"/>
      <c r="C14" s="218" t="s">
        <v>481</v>
      </c>
      <c r="D14" s="219"/>
      <c r="E14" s="220"/>
      <c r="F14" s="220"/>
      <c r="G14" s="220"/>
      <c r="H14" s="221"/>
      <c r="I14" s="220"/>
    </row>
    <row r="15" spans="1:9" ht="15">
      <c r="B15" s="217"/>
      <c r="C15" s="218" t="s">
        <v>482</v>
      </c>
      <c r="D15" s="219"/>
      <c r="E15" s="220"/>
      <c r="F15" s="220"/>
      <c r="G15" s="220"/>
      <c r="H15" s="220"/>
      <c r="I15" s="220"/>
    </row>
    <row r="16" spans="1:9" ht="15">
      <c r="B16" s="217"/>
      <c r="C16" s="218" t="s">
        <v>483</v>
      </c>
      <c r="D16" s="219"/>
      <c r="E16" s="220"/>
      <c r="F16" s="220"/>
      <c r="G16" s="220"/>
      <c r="H16" s="220"/>
      <c r="I16" s="220"/>
    </row>
    <row r="17" spans="2:9" ht="15">
      <c r="B17" s="217"/>
      <c r="C17" s="218" t="s">
        <v>484</v>
      </c>
      <c r="D17" s="219"/>
      <c r="E17" s="220"/>
      <c r="F17" s="220"/>
      <c r="G17" s="220"/>
      <c r="H17" s="220"/>
      <c r="I17" s="220"/>
    </row>
    <row r="18" spans="2:9" ht="15">
      <c r="B18" s="217"/>
      <c r="C18" s="218" t="s">
        <v>485</v>
      </c>
      <c r="D18" s="219"/>
      <c r="E18" s="220"/>
      <c r="F18" s="220"/>
      <c r="G18" s="220"/>
      <c r="H18" s="220"/>
      <c r="I18" s="220"/>
    </row>
    <row r="19" spans="2:9" ht="15">
      <c r="B19" s="217"/>
      <c r="C19" s="218" t="s">
        <v>486</v>
      </c>
      <c r="D19" s="219"/>
      <c r="E19" s="220"/>
      <c r="F19" s="220"/>
      <c r="G19" s="220"/>
      <c r="H19" s="220"/>
      <c r="I19" s="220"/>
    </row>
    <row r="20" spans="2:9" ht="15">
      <c r="B20" s="211" t="s">
        <v>487</v>
      </c>
      <c r="C20" s="212"/>
      <c r="D20" s="215">
        <f>SUM(D21:D27)</f>
        <v>274521699.94</v>
      </c>
      <c r="E20" s="215">
        <f t="shared" ref="E20:I20" si="2">SUM(E21:E27)</f>
        <v>52198343.789999999</v>
      </c>
      <c r="F20" s="215">
        <f t="shared" si="2"/>
        <v>326720043.73000002</v>
      </c>
      <c r="G20" s="215">
        <f t="shared" si="2"/>
        <v>140158929.84999999</v>
      </c>
      <c r="H20" s="215">
        <f t="shared" si="2"/>
        <v>132233583.18000001</v>
      </c>
      <c r="I20" s="215">
        <f t="shared" si="2"/>
        <v>186561113.88</v>
      </c>
    </row>
    <row r="21" spans="2:9" ht="15">
      <c r="B21" s="217"/>
      <c r="C21" s="218" t="s">
        <v>488</v>
      </c>
      <c r="D21" s="219"/>
      <c r="E21" s="220"/>
      <c r="F21" s="220"/>
      <c r="G21" s="220"/>
      <c r="H21" s="220"/>
      <c r="I21" s="220"/>
    </row>
    <row r="22" spans="2:9" ht="15">
      <c r="B22" s="217"/>
      <c r="C22" s="218" t="s">
        <v>489</v>
      </c>
      <c r="D22" s="219"/>
      <c r="E22" s="220"/>
      <c r="F22" s="220"/>
      <c r="G22" s="220"/>
      <c r="H22" s="220"/>
      <c r="I22" s="220"/>
    </row>
    <row r="23" spans="2:9" ht="15">
      <c r="B23" s="217"/>
      <c r="C23" s="218" t="s">
        <v>490</v>
      </c>
      <c r="D23" s="219">
        <v>50443501.229999997</v>
      </c>
      <c r="E23" s="220">
        <v>15281255.359999999</v>
      </c>
      <c r="F23" s="220">
        <f>+D23+E23</f>
        <v>65724756.589999996</v>
      </c>
      <c r="G23" s="220">
        <v>36663132.68</v>
      </c>
      <c r="H23" s="220">
        <v>36419686.979999997</v>
      </c>
      <c r="I23" s="221">
        <f>+F23-G23</f>
        <v>29061623.909999996</v>
      </c>
    </row>
    <row r="24" spans="2:9" ht="15">
      <c r="B24" s="217"/>
      <c r="C24" s="218" t="s">
        <v>491</v>
      </c>
      <c r="D24" s="219"/>
      <c r="E24" s="220"/>
      <c r="F24" s="220"/>
      <c r="G24" s="220"/>
      <c r="H24" s="220"/>
      <c r="I24" s="220"/>
    </row>
    <row r="25" spans="2:9" ht="15">
      <c r="B25" s="217"/>
      <c r="C25" s="218" t="s">
        <v>492</v>
      </c>
      <c r="D25" s="219">
        <v>528000</v>
      </c>
      <c r="E25" s="220">
        <v>-67806.850000000006</v>
      </c>
      <c r="F25" s="220">
        <f>+D25+E25</f>
        <v>460193.15</v>
      </c>
      <c r="G25" s="220">
        <v>139736.70000000001</v>
      </c>
      <c r="H25" s="220">
        <v>139736.70000000001</v>
      </c>
      <c r="I25" s="221">
        <f>+F25-G25</f>
        <v>320456.45</v>
      </c>
    </row>
    <row r="26" spans="2:9" ht="15">
      <c r="B26" s="217"/>
      <c r="C26" s="218" t="s">
        <v>493</v>
      </c>
      <c r="D26" s="219">
        <v>223550198.71000001</v>
      </c>
      <c r="E26" s="220">
        <v>36984895.280000001</v>
      </c>
      <c r="F26" s="220">
        <f>+D26+E26</f>
        <v>260535093.99000001</v>
      </c>
      <c r="G26" s="220">
        <v>103356060.47</v>
      </c>
      <c r="H26" s="220">
        <v>95674159.5</v>
      </c>
      <c r="I26" s="221">
        <f>+F26-G26</f>
        <v>157179033.52000001</v>
      </c>
    </row>
    <row r="27" spans="2:9" ht="15">
      <c r="B27" s="217"/>
      <c r="C27" s="218" t="s">
        <v>494</v>
      </c>
      <c r="D27" s="219"/>
      <c r="E27" s="220"/>
      <c r="F27" s="220"/>
      <c r="G27" s="220"/>
      <c r="H27" s="220"/>
      <c r="I27" s="220"/>
    </row>
    <row r="28" spans="2:9" ht="15">
      <c r="B28" s="222" t="s">
        <v>495</v>
      </c>
      <c r="C28" s="223"/>
      <c r="D28" s="215">
        <f>SUM(D29:D37)</f>
        <v>0</v>
      </c>
      <c r="E28" s="215">
        <f t="shared" ref="E28:I28" si="3">SUM(E29:E37)</f>
        <v>0</v>
      </c>
      <c r="F28" s="215">
        <f t="shared" si="3"/>
        <v>0</v>
      </c>
      <c r="G28" s="215">
        <f t="shared" si="3"/>
        <v>0</v>
      </c>
      <c r="H28" s="215">
        <f t="shared" si="3"/>
        <v>0</v>
      </c>
      <c r="I28" s="215">
        <f t="shared" si="3"/>
        <v>0</v>
      </c>
    </row>
    <row r="29" spans="2:9" ht="15">
      <c r="B29" s="217"/>
      <c r="C29" s="218" t="s">
        <v>496</v>
      </c>
      <c r="D29" s="219"/>
      <c r="E29" s="220"/>
      <c r="F29" s="220"/>
      <c r="G29" s="220"/>
      <c r="H29" s="220"/>
      <c r="I29" s="220"/>
    </row>
    <row r="30" spans="2:9" ht="15">
      <c r="B30" s="217"/>
      <c r="C30" s="218" t="s">
        <v>497</v>
      </c>
      <c r="D30" s="219"/>
      <c r="E30" s="220"/>
      <c r="F30" s="220"/>
      <c r="G30" s="220"/>
      <c r="H30" s="220"/>
      <c r="I30" s="220"/>
    </row>
    <row r="31" spans="2:9" ht="15">
      <c r="B31" s="217"/>
      <c r="C31" s="218" t="s">
        <v>498</v>
      </c>
      <c r="D31" s="219"/>
      <c r="E31" s="220"/>
      <c r="F31" s="220"/>
      <c r="G31" s="220"/>
      <c r="H31" s="220"/>
      <c r="I31" s="220"/>
    </row>
    <row r="32" spans="2:9" ht="15">
      <c r="B32" s="217"/>
      <c r="C32" s="218" t="s">
        <v>499</v>
      </c>
      <c r="D32" s="219"/>
      <c r="E32" s="220"/>
      <c r="F32" s="220"/>
      <c r="G32" s="220"/>
      <c r="H32" s="220"/>
      <c r="I32" s="220"/>
    </row>
    <row r="33" spans="2:9" ht="15">
      <c r="B33" s="217"/>
      <c r="C33" s="218" t="s">
        <v>500</v>
      </c>
      <c r="D33" s="219"/>
      <c r="E33" s="220"/>
      <c r="F33" s="220"/>
      <c r="G33" s="220"/>
      <c r="H33" s="220"/>
      <c r="I33" s="220"/>
    </row>
    <row r="34" spans="2:9" ht="15">
      <c r="B34" s="217"/>
      <c r="C34" s="218" t="s">
        <v>501</v>
      </c>
      <c r="D34" s="219"/>
      <c r="E34" s="220"/>
      <c r="F34" s="220"/>
      <c r="G34" s="220"/>
      <c r="H34" s="220"/>
      <c r="I34" s="220"/>
    </row>
    <row r="35" spans="2:9" ht="15">
      <c r="B35" s="217"/>
      <c r="C35" s="218" t="s">
        <v>502</v>
      </c>
      <c r="D35" s="219"/>
      <c r="E35" s="220"/>
      <c r="F35" s="220"/>
      <c r="G35" s="220"/>
      <c r="H35" s="220"/>
      <c r="I35" s="220"/>
    </row>
    <row r="36" spans="2:9" ht="15">
      <c r="B36" s="217"/>
      <c r="C36" s="218" t="s">
        <v>503</v>
      </c>
      <c r="D36" s="219"/>
      <c r="E36" s="220"/>
      <c r="F36" s="220"/>
      <c r="G36" s="220"/>
      <c r="H36" s="220"/>
      <c r="I36" s="220"/>
    </row>
    <row r="37" spans="2:9" ht="15">
      <c r="B37" s="217"/>
      <c r="C37" s="218" t="s">
        <v>504</v>
      </c>
      <c r="D37" s="219"/>
      <c r="E37" s="220"/>
      <c r="F37" s="220"/>
      <c r="G37" s="220"/>
      <c r="H37" s="220"/>
      <c r="I37" s="220"/>
    </row>
    <row r="38" spans="2:9" ht="15">
      <c r="B38" s="222" t="s">
        <v>505</v>
      </c>
      <c r="C38" s="223"/>
      <c r="D38" s="215">
        <f>SUM(D39:D42)</f>
        <v>0</v>
      </c>
      <c r="E38" s="215">
        <f>SUM(F38:I38)</f>
        <v>0</v>
      </c>
      <c r="F38" s="215">
        <f>SUM(G38:J38)</f>
        <v>0</v>
      </c>
      <c r="G38" s="215">
        <f>SUM(H38:K38)</f>
        <v>0</v>
      </c>
      <c r="H38" s="215">
        <f>SUM(I38:L38)</f>
        <v>0</v>
      </c>
      <c r="I38" s="215">
        <f>SUM(J38:M38)</f>
        <v>0</v>
      </c>
    </row>
    <row r="39" spans="2:9" ht="15">
      <c r="B39" s="217"/>
      <c r="C39" s="224" t="s">
        <v>506</v>
      </c>
      <c r="D39" s="219"/>
      <c r="E39" s="220"/>
      <c r="F39" s="220"/>
      <c r="G39" s="220"/>
      <c r="H39" s="220"/>
      <c r="I39" s="220"/>
    </row>
    <row r="40" spans="2:9" ht="30">
      <c r="B40" s="217"/>
      <c r="C40" s="225" t="s">
        <v>507</v>
      </c>
      <c r="D40" s="219"/>
      <c r="E40" s="220"/>
      <c r="F40" s="220"/>
      <c r="G40" s="220"/>
      <c r="H40" s="220"/>
      <c r="I40" s="220"/>
    </row>
    <row r="41" spans="2:9" ht="15">
      <c r="B41" s="217"/>
      <c r="C41" s="224" t="s">
        <v>508</v>
      </c>
      <c r="D41" s="219"/>
      <c r="E41" s="220"/>
      <c r="F41" s="220"/>
      <c r="G41" s="220"/>
      <c r="H41" s="220"/>
      <c r="I41" s="220"/>
    </row>
    <row r="42" spans="2:9" ht="15">
      <c r="B42" s="217"/>
      <c r="C42" s="224" t="s">
        <v>509</v>
      </c>
      <c r="D42" s="219"/>
      <c r="E42" s="220"/>
      <c r="F42" s="220"/>
      <c r="G42" s="220"/>
      <c r="H42" s="220"/>
      <c r="I42" s="220"/>
    </row>
    <row r="43" spans="2:9" ht="15">
      <c r="B43" s="211" t="s">
        <v>510</v>
      </c>
      <c r="C43" s="212"/>
      <c r="D43" s="213">
        <f>+D44+D53+D61+D71</f>
        <v>177758199</v>
      </c>
      <c r="E43" s="213">
        <f t="shared" ref="E43:I43" si="4">+E44+E53+E61+E71</f>
        <v>7321075.6399999997</v>
      </c>
      <c r="F43" s="213">
        <f t="shared" si="4"/>
        <v>185079274.63999999</v>
      </c>
      <c r="G43" s="213">
        <f t="shared" si="4"/>
        <v>78795782.939999998</v>
      </c>
      <c r="H43" s="213">
        <f t="shared" si="4"/>
        <v>78795782.939999998</v>
      </c>
      <c r="I43" s="213">
        <f t="shared" si="4"/>
        <v>106283491.69999999</v>
      </c>
    </row>
    <row r="44" spans="2:9" ht="15">
      <c r="B44" s="226" t="s">
        <v>478</v>
      </c>
      <c r="C44" s="227"/>
      <c r="D44" s="215">
        <f>SUM(D45:D52)</f>
        <v>0</v>
      </c>
      <c r="E44" s="215">
        <f t="shared" ref="E44:I44" si="5">SUM(E45:E52)</f>
        <v>0</v>
      </c>
      <c r="F44" s="215">
        <f t="shared" si="5"/>
        <v>0</v>
      </c>
      <c r="G44" s="215">
        <f t="shared" si="5"/>
        <v>0</v>
      </c>
      <c r="H44" s="215">
        <f t="shared" si="5"/>
        <v>0</v>
      </c>
      <c r="I44" s="215">
        <f t="shared" si="5"/>
        <v>0</v>
      </c>
    </row>
    <row r="45" spans="2:9" ht="15.75" thickBot="1">
      <c r="B45" s="289"/>
      <c r="C45" s="290" t="s">
        <v>479</v>
      </c>
      <c r="D45" s="288"/>
      <c r="E45" s="291"/>
      <c r="F45" s="291"/>
      <c r="G45" s="291"/>
      <c r="H45" s="291"/>
      <c r="I45" s="291"/>
    </row>
    <row r="46" spans="2:9" ht="15">
      <c r="B46" s="217"/>
      <c r="C46" s="224" t="s">
        <v>480</v>
      </c>
      <c r="D46" s="219"/>
      <c r="E46" s="220"/>
      <c r="F46" s="220"/>
      <c r="G46" s="220"/>
      <c r="H46" s="220"/>
      <c r="I46" s="220"/>
    </row>
    <row r="47" spans="2:9" ht="15">
      <c r="B47" s="217"/>
      <c r="C47" s="224" t="s">
        <v>481</v>
      </c>
      <c r="D47" s="219"/>
      <c r="E47" s="220"/>
      <c r="F47" s="220"/>
      <c r="G47" s="220"/>
      <c r="H47" s="220"/>
      <c r="I47" s="220"/>
    </row>
    <row r="48" spans="2:9" ht="15">
      <c r="B48" s="217"/>
      <c r="C48" s="224" t="s">
        <v>482</v>
      </c>
      <c r="D48" s="219"/>
      <c r="E48" s="220"/>
      <c r="F48" s="220"/>
      <c r="G48" s="220"/>
      <c r="H48" s="220"/>
      <c r="I48" s="220"/>
    </row>
    <row r="49" spans="2:9" ht="15">
      <c r="B49" s="217"/>
      <c r="C49" s="224" t="s">
        <v>483</v>
      </c>
      <c r="D49" s="219"/>
      <c r="E49" s="220"/>
      <c r="F49" s="220"/>
      <c r="G49" s="220"/>
      <c r="H49" s="220"/>
      <c r="I49" s="220"/>
    </row>
    <row r="50" spans="2:9" ht="15">
      <c r="B50" s="217"/>
      <c r="C50" s="224" t="s">
        <v>484</v>
      </c>
      <c r="D50" s="219"/>
      <c r="E50" s="220"/>
      <c r="F50" s="220"/>
      <c r="G50" s="220"/>
      <c r="H50" s="220"/>
      <c r="I50" s="220"/>
    </row>
    <row r="51" spans="2:9" ht="15">
      <c r="B51" s="217"/>
      <c r="C51" s="224" t="s">
        <v>485</v>
      </c>
      <c r="D51" s="219"/>
      <c r="E51" s="220"/>
      <c r="F51" s="220"/>
      <c r="G51" s="220"/>
      <c r="H51" s="220"/>
      <c r="I51" s="220"/>
    </row>
    <row r="52" spans="2:9" ht="15">
      <c r="B52" s="217"/>
      <c r="C52" s="224" t="s">
        <v>486</v>
      </c>
      <c r="D52" s="219"/>
      <c r="E52" s="220"/>
      <c r="F52" s="220"/>
      <c r="G52" s="220"/>
      <c r="H52" s="220"/>
      <c r="I52" s="220"/>
    </row>
    <row r="53" spans="2:9" ht="15">
      <c r="B53" s="211" t="s">
        <v>487</v>
      </c>
      <c r="C53" s="212"/>
      <c r="D53" s="215">
        <f>SUM(D54:D60)</f>
        <v>177758199</v>
      </c>
      <c r="E53" s="216">
        <f t="shared" ref="E53:I53" si="6">SUM(E54:E60)</f>
        <v>7321075.6399999997</v>
      </c>
      <c r="F53" s="216">
        <f t="shared" si="6"/>
        <v>185079274.63999999</v>
      </c>
      <c r="G53" s="216">
        <f t="shared" si="6"/>
        <v>78795782.939999998</v>
      </c>
      <c r="H53" s="216">
        <f t="shared" si="6"/>
        <v>78795782.939999998</v>
      </c>
      <c r="I53" s="216">
        <f t="shared" si="6"/>
        <v>106283491.69999999</v>
      </c>
    </row>
    <row r="54" spans="2:9" ht="15">
      <c r="B54" s="217"/>
      <c r="C54" s="218" t="s">
        <v>488</v>
      </c>
      <c r="D54" s="219"/>
      <c r="E54" s="221"/>
      <c r="F54" s="221"/>
      <c r="G54" s="221"/>
      <c r="H54" s="221"/>
      <c r="I54" s="221"/>
    </row>
    <row r="55" spans="2:9" ht="15">
      <c r="B55" s="217"/>
      <c r="C55" s="218" t="s">
        <v>489</v>
      </c>
      <c r="D55" s="219"/>
      <c r="E55" s="221"/>
      <c r="F55" s="221"/>
      <c r="G55" s="221"/>
      <c r="H55" s="221"/>
      <c r="I55" s="221"/>
    </row>
    <row r="56" spans="2:9" ht="15">
      <c r="B56" s="217"/>
      <c r="C56" s="218" t="s">
        <v>490</v>
      </c>
      <c r="D56" s="219"/>
      <c r="E56" s="221">
        <v>1635</v>
      </c>
      <c r="F56" s="221">
        <f>+D56+E56</f>
        <v>1635</v>
      </c>
      <c r="G56" s="221">
        <v>1635</v>
      </c>
      <c r="H56" s="221">
        <v>1635</v>
      </c>
      <c r="I56" s="221">
        <f>+F56-G56</f>
        <v>0</v>
      </c>
    </row>
    <row r="57" spans="2:9" ht="15">
      <c r="B57" s="217"/>
      <c r="C57" s="218" t="s">
        <v>491</v>
      </c>
      <c r="D57" s="219"/>
      <c r="E57" s="221"/>
      <c r="F57" s="221"/>
      <c r="G57" s="221"/>
      <c r="H57" s="221"/>
      <c r="I57" s="221"/>
    </row>
    <row r="58" spans="2:9" ht="15">
      <c r="B58" s="217"/>
      <c r="C58" s="218" t="s">
        <v>492</v>
      </c>
      <c r="D58" s="219"/>
      <c r="E58" s="221"/>
      <c r="F58" s="221"/>
      <c r="G58" s="221"/>
      <c r="H58" s="221"/>
      <c r="I58" s="221"/>
    </row>
    <row r="59" spans="2:9" ht="15">
      <c r="B59" s="217"/>
      <c r="C59" s="218" t="s">
        <v>493</v>
      </c>
      <c r="D59" s="219">
        <f>177758202-3</f>
        <v>177758199</v>
      </c>
      <c r="E59" s="221">
        <v>7319440.6399999997</v>
      </c>
      <c r="F59" s="221">
        <f>+D59+E59</f>
        <v>185077639.63999999</v>
      </c>
      <c r="G59" s="221">
        <v>78794147.939999998</v>
      </c>
      <c r="H59" s="221">
        <v>78794147.939999998</v>
      </c>
      <c r="I59" s="221">
        <f>+F59-G59</f>
        <v>106283491.69999999</v>
      </c>
    </row>
    <row r="60" spans="2:9" ht="15">
      <c r="B60" s="217"/>
      <c r="C60" s="218" t="s">
        <v>494</v>
      </c>
      <c r="D60" s="219"/>
      <c r="E60" s="221"/>
      <c r="F60" s="221"/>
      <c r="G60" s="221"/>
      <c r="H60" s="221"/>
      <c r="I60" s="221"/>
    </row>
    <row r="61" spans="2:9" ht="15">
      <c r="B61" s="222" t="s">
        <v>495</v>
      </c>
      <c r="C61" s="223"/>
      <c r="D61" s="215">
        <f>SUM(D62:D70)</f>
        <v>0</v>
      </c>
      <c r="E61" s="216">
        <f t="shared" ref="E61:I61" si="7">SUM(E62:E70)</f>
        <v>0</v>
      </c>
      <c r="F61" s="216">
        <f t="shared" si="7"/>
        <v>0</v>
      </c>
      <c r="G61" s="216">
        <f t="shared" si="7"/>
        <v>0</v>
      </c>
      <c r="H61" s="216">
        <f t="shared" si="7"/>
        <v>0</v>
      </c>
      <c r="I61" s="216">
        <f t="shared" si="7"/>
        <v>0</v>
      </c>
    </row>
    <row r="62" spans="2:9" ht="15">
      <c r="B62" s="217"/>
      <c r="C62" s="218" t="s">
        <v>496</v>
      </c>
      <c r="D62" s="219"/>
      <c r="E62" s="221"/>
      <c r="F62" s="221"/>
      <c r="G62" s="221"/>
      <c r="H62" s="221"/>
      <c r="I62" s="221"/>
    </row>
    <row r="63" spans="2:9" ht="15">
      <c r="B63" s="217"/>
      <c r="C63" s="218" t="s">
        <v>497</v>
      </c>
      <c r="D63" s="219"/>
      <c r="E63" s="221"/>
      <c r="F63" s="221"/>
      <c r="G63" s="221"/>
      <c r="H63" s="221"/>
      <c r="I63" s="221"/>
    </row>
    <row r="64" spans="2:9" ht="15">
      <c r="B64" s="217"/>
      <c r="C64" s="218" t="s">
        <v>498</v>
      </c>
      <c r="D64" s="219"/>
      <c r="E64" s="221"/>
      <c r="F64" s="221"/>
      <c r="G64" s="221"/>
      <c r="H64" s="221"/>
      <c r="I64" s="221"/>
    </row>
    <row r="65" spans="2:9" ht="15">
      <c r="B65" s="217"/>
      <c r="C65" s="218" t="s">
        <v>499</v>
      </c>
      <c r="D65" s="219"/>
      <c r="E65" s="221"/>
      <c r="F65" s="221"/>
      <c r="G65" s="221"/>
      <c r="H65" s="221"/>
      <c r="I65" s="221"/>
    </row>
    <row r="66" spans="2:9" ht="15">
      <c r="B66" s="217"/>
      <c r="C66" s="218" t="s">
        <v>500</v>
      </c>
      <c r="D66" s="219"/>
      <c r="E66" s="221"/>
      <c r="F66" s="221"/>
      <c r="G66" s="221"/>
      <c r="H66" s="221"/>
      <c r="I66" s="221"/>
    </row>
    <row r="67" spans="2:9" ht="15">
      <c r="B67" s="217"/>
      <c r="C67" s="218" t="s">
        <v>501</v>
      </c>
      <c r="D67" s="219"/>
      <c r="E67" s="221"/>
      <c r="F67" s="221"/>
      <c r="G67" s="221"/>
      <c r="H67" s="221"/>
      <c r="I67" s="221"/>
    </row>
    <row r="68" spans="2:9" ht="15">
      <c r="B68" s="217"/>
      <c r="C68" s="218" t="s">
        <v>502</v>
      </c>
      <c r="D68" s="219"/>
      <c r="E68" s="221"/>
      <c r="F68" s="221"/>
      <c r="G68" s="221"/>
      <c r="H68" s="221"/>
      <c r="I68" s="221"/>
    </row>
    <row r="69" spans="2:9" ht="15">
      <c r="B69" s="217"/>
      <c r="C69" s="218" t="s">
        <v>503</v>
      </c>
      <c r="D69" s="219"/>
      <c r="E69" s="221"/>
      <c r="F69" s="221"/>
      <c r="G69" s="221"/>
      <c r="H69" s="221"/>
      <c r="I69" s="221"/>
    </row>
    <row r="70" spans="2:9" ht="15">
      <c r="B70" s="217"/>
      <c r="C70" s="218" t="s">
        <v>504</v>
      </c>
      <c r="D70" s="219"/>
      <c r="E70" s="221"/>
      <c r="F70" s="221"/>
      <c r="G70" s="221"/>
      <c r="H70" s="221"/>
      <c r="I70" s="221"/>
    </row>
    <row r="71" spans="2:9" ht="15">
      <c r="B71" s="222" t="s">
        <v>505</v>
      </c>
      <c r="C71" s="223"/>
      <c r="D71" s="215">
        <f>SUM(D72:D75)</f>
        <v>0</v>
      </c>
      <c r="E71" s="216">
        <f t="shared" ref="E71:I71" si="8">SUM(E72:E75)</f>
        <v>0</v>
      </c>
      <c r="F71" s="216">
        <f t="shared" si="8"/>
        <v>0</v>
      </c>
      <c r="G71" s="216">
        <f t="shared" si="8"/>
        <v>0</v>
      </c>
      <c r="H71" s="216">
        <f t="shared" si="8"/>
        <v>0</v>
      </c>
      <c r="I71" s="216">
        <f t="shared" si="8"/>
        <v>0</v>
      </c>
    </row>
    <row r="72" spans="2:9" ht="15">
      <c r="B72" s="217"/>
      <c r="C72" s="218" t="s">
        <v>506</v>
      </c>
      <c r="D72" s="219"/>
      <c r="E72" s="221"/>
      <c r="F72" s="221"/>
      <c r="G72" s="221"/>
      <c r="H72" s="221"/>
      <c r="I72" s="221"/>
    </row>
    <row r="73" spans="2:9" ht="30">
      <c r="B73" s="217"/>
      <c r="C73" s="228" t="s">
        <v>507</v>
      </c>
      <c r="D73" s="219"/>
      <c r="E73" s="221"/>
      <c r="F73" s="221"/>
      <c r="G73" s="221"/>
      <c r="H73" s="221"/>
      <c r="I73" s="221"/>
    </row>
    <row r="74" spans="2:9" ht="15">
      <c r="B74" s="217"/>
      <c r="C74" s="218" t="s">
        <v>508</v>
      </c>
      <c r="D74" s="219"/>
      <c r="E74" s="221"/>
      <c r="F74" s="221"/>
      <c r="G74" s="221"/>
      <c r="H74" s="221"/>
      <c r="I74" s="221"/>
    </row>
    <row r="75" spans="2:9" ht="15.75" thickBot="1">
      <c r="B75" s="217"/>
      <c r="C75" s="218" t="s">
        <v>509</v>
      </c>
      <c r="D75" s="288"/>
      <c r="E75" s="221"/>
      <c r="F75" s="221"/>
      <c r="G75" s="221"/>
      <c r="H75" s="221"/>
      <c r="I75" s="221"/>
    </row>
    <row r="76" spans="2:9" ht="15.75" thickBot="1">
      <c r="B76" s="229" t="s">
        <v>511</v>
      </c>
      <c r="C76" s="230"/>
      <c r="D76" s="231">
        <f>+D43+D10</f>
        <v>458104312</v>
      </c>
      <c r="E76" s="231">
        <f t="shared" ref="E76:I76" si="9">+E43+E10</f>
        <v>60122056.619999997</v>
      </c>
      <c r="F76" s="231">
        <f t="shared" si="9"/>
        <v>518226368.62</v>
      </c>
      <c r="G76" s="231">
        <f t="shared" si="9"/>
        <v>223325828.15000001</v>
      </c>
      <c r="H76" s="231">
        <f t="shared" si="9"/>
        <v>215315527.56</v>
      </c>
      <c r="I76" s="231">
        <f t="shared" si="9"/>
        <v>294900540.46999997</v>
      </c>
    </row>
    <row r="77" spans="2:9">
      <c r="D77" s="89"/>
      <c r="E77" s="89"/>
      <c r="F77" s="89"/>
      <c r="G77" s="89"/>
      <c r="H77" s="89"/>
      <c r="I77" s="89"/>
    </row>
    <row r="78" spans="2:9">
      <c r="D78" s="89"/>
      <c r="E78" s="89"/>
      <c r="F78" s="89"/>
      <c r="G78" s="89"/>
      <c r="H78" s="89"/>
      <c r="I78" s="89"/>
    </row>
    <row r="79" spans="2:9">
      <c r="D79" s="89"/>
      <c r="E79" s="89"/>
      <c r="F79" s="89"/>
      <c r="G79" s="89"/>
      <c r="H79" s="89"/>
      <c r="I79" s="89"/>
    </row>
    <row r="80" spans="2:9">
      <c r="D80" s="89"/>
      <c r="E80" s="89"/>
      <c r="F80" s="89"/>
      <c r="G80" s="89"/>
      <c r="H80" s="89"/>
      <c r="I80" s="89"/>
    </row>
    <row r="81" spans="4:9">
      <c r="D81" s="89"/>
      <c r="E81" s="89"/>
      <c r="F81" s="89"/>
      <c r="G81" s="89"/>
      <c r="H81" s="89"/>
      <c r="I81" s="89"/>
    </row>
    <row r="82" spans="4:9">
      <c r="D82" s="89"/>
      <c r="E82" s="89"/>
      <c r="F82" s="89"/>
      <c r="G82" s="89"/>
      <c r="H82" s="89"/>
      <c r="I82" s="89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6" sqref="B6:H6"/>
    </sheetView>
  </sheetViews>
  <sheetFormatPr baseColWidth="10" defaultColWidth="12.5703125" defaultRowHeight="12.75"/>
  <cols>
    <col min="1" max="1" width="1.7109375" style="177" customWidth="1"/>
    <col min="2" max="2" width="53" style="177" customWidth="1"/>
    <col min="3" max="8" width="18.28515625" style="177" customWidth="1"/>
    <col min="9" max="16384" width="12.5703125" style="177"/>
  </cols>
  <sheetData>
    <row r="1" spans="2:8" ht="6.75" customHeight="1" thickBot="1"/>
    <row r="2" spans="2:8" s="243" customFormat="1">
      <c r="B2" s="436" t="s">
        <v>524</v>
      </c>
      <c r="C2" s="437"/>
      <c r="D2" s="437"/>
      <c r="E2" s="437"/>
      <c r="F2" s="437"/>
      <c r="G2" s="437"/>
      <c r="H2" s="438"/>
    </row>
    <row r="3" spans="2:8" s="243" customFormat="1">
      <c r="B3" s="439" t="s">
        <v>366</v>
      </c>
      <c r="C3" s="440"/>
      <c r="D3" s="440"/>
      <c r="E3" s="440"/>
      <c r="F3" s="440"/>
      <c r="G3" s="440"/>
      <c r="H3" s="441"/>
    </row>
    <row r="4" spans="2:8" s="243" customFormat="1">
      <c r="B4" s="439" t="s">
        <v>454</v>
      </c>
      <c r="C4" s="440"/>
      <c r="D4" s="440"/>
      <c r="E4" s="440"/>
      <c r="F4" s="440"/>
      <c r="G4" s="440"/>
      <c r="H4" s="441"/>
    </row>
    <row r="5" spans="2:8" s="243" customFormat="1">
      <c r="B5" s="439" t="s">
        <v>530</v>
      </c>
      <c r="C5" s="440"/>
      <c r="D5" s="440"/>
      <c r="E5" s="440"/>
      <c r="F5" s="440"/>
      <c r="G5" s="440"/>
      <c r="H5" s="441"/>
    </row>
    <row r="6" spans="2:8" s="243" customFormat="1" ht="13.5" thickBot="1">
      <c r="B6" s="442" t="s">
        <v>4</v>
      </c>
      <c r="C6" s="443"/>
      <c r="D6" s="443"/>
      <c r="E6" s="443"/>
      <c r="F6" s="443"/>
      <c r="G6" s="443"/>
      <c r="H6" s="444"/>
    </row>
    <row r="7" spans="2:8" s="245" customFormat="1" ht="6" customHeight="1" thickBot="1">
      <c r="B7" s="244"/>
      <c r="C7" s="244"/>
      <c r="D7" s="244"/>
      <c r="E7" s="244"/>
      <c r="F7" s="244"/>
      <c r="G7" s="244"/>
      <c r="H7" s="244"/>
    </row>
    <row r="8" spans="2:8" s="243" customFormat="1" ht="13.5" thickBot="1">
      <c r="B8" s="433" t="s">
        <v>128</v>
      </c>
      <c r="C8" s="435" t="s">
        <v>455</v>
      </c>
      <c r="D8" s="435"/>
      <c r="E8" s="435"/>
      <c r="F8" s="435"/>
      <c r="G8" s="435"/>
      <c r="H8" s="435" t="s">
        <v>149</v>
      </c>
    </row>
    <row r="9" spans="2:8" s="243" customFormat="1" ht="26.25" thickBot="1">
      <c r="B9" s="434"/>
      <c r="C9" s="275" t="s">
        <v>150</v>
      </c>
      <c r="D9" s="276" t="s">
        <v>151</v>
      </c>
      <c r="E9" s="275" t="s">
        <v>152</v>
      </c>
      <c r="F9" s="275" t="s">
        <v>153</v>
      </c>
      <c r="G9" s="275" t="s">
        <v>154</v>
      </c>
      <c r="H9" s="435"/>
    </row>
    <row r="10" spans="2:8">
      <c r="B10" s="178" t="s">
        <v>456</v>
      </c>
      <c r="C10" s="179">
        <f t="shared" ref="C10:H10" si="0">+C11</f>
        <v>164876018.31999999</v>
      </c>
      <c r="D10" s="179">
        <f t="shared" si="0"/>
        <v>-6181589.6799999997</v>
      </c>
      <c r="E10" s="179">
        <f t="shared" si="0"/>
        <v>158694428.63999999</v>
      </c>
      <c r="F10" s="179">
        <f t="shared" si="0"/>
        <v>60194618.299999997</v>
      </c>
      <c r="G10" s="179">
        <f t="shared" si="0"/>
        <v>60189653.780000001</v>
      </c>
      <c r="H10" s="179">
        <f t="shared" si="0"/>
        <v>98499810.340000004</v>
      </c>
    </row>
    <row r="11" spans="2:8">
      <c r="B11" s="180" t="s">
        <v>457</v>
      </c>
      <c r="C11" s="181">
        <f>+'F6a. EAEPE OG'!D11</f>
        <v>164876018.31999999</v>
      </c>
      <c r="D11" s="181">
        <f>+'F6a. EAEPE OG'!E11</f>
        <v>-6181589.6799999997</v>
      </c>
      <c r="E11" s="181">
        <f>+'F6a. EAEPE OG'!F11</f>
        <v>158694428.63999999</v>
      </c>
      <c r="F11" s="182">
        <f>+'F6a. EAEPE OG'!G11</f>
        <v>60194618.299999997</v>
      </c>
      <c r="G11" s="183">
        <f>+'F6a. EAEPE OG'!H11</f>
        <v>60189653.780000001</v>
      </c>
      <c r="H11" s="182">
        <f>+'F6a. EAEPE OG'!I11</f>
        <v>98499810.340000004</v>
      </c>
    </row>
    <row r="12" spans="2:8">
      <c r="B12" s="180" t="s">
        <v>458</v>
      </c>
      <c r="C12" s="181"/>
      <c r="D12" s="181"/>
      <c r="E12" s="181"/>
      <c r="F12" s="182"/>
      <c r="G12" s="183"/>
      <c r="H12" s="182"/>
    </row>
    <row r="13" spans="2:8">
      <c r="B13" s="180" t="s">
        <v>459</v>
      </c>
      <c r="C13" s="181"/>
      <c r="D13" s="181"/>
      <c r="E13" s="181"/>
      <c r="F13" s="181"/>
      <c r="G13" s="183"/>
      <c r="H13" s="183"/>
    </row>
    <row r="14" spans="2:8">
      <c r="B14" s="184" t="s">
        <v>460</v>
      </c>
      <c r="C14" s="182"/>
      <c r="D14" s="182"/>
      <c r="E14" s="182"/>
      <c r="F14" s="182"/>
      <c r="G14" s="182"/>
      <c r="H14" s="182"/>
    </row>
    <row r="15" spans="2:8">
      <c r="B15" s="184" t="s">
        <v>461</v>
      </c>
      <c r="C15" s="181"/>
      <c r="D15" s="181"/>
      <c r="E15" s="181"/>
      <c r="F15" s="181"/>
      <c r="G15" s="183"/>
      <c r="H15" s="183"/>
    </row>
    <row r="16" spans="2:8">
      <c r="B16" s="180" t="s">
        <v>462</v>
      </c>
      <c r="C16" s="181"/>
      <c r="D16" s="181"/>
      <c r="E16" s="181"/>
      <c r="F16" s="181"/>
      <c r="G16" s="181"/>
      <c r="H16" s="181"/>
    </row>
    <row r="17" spans="2:8" ht="25.5">
      <c r="B17" s="180" t="s">
        <v>463</v>
      </c>
      <c r="C17" s="181"/>
      <c r="D17" s="181"/>
      <c r="E17" s="181"/>
      <c r="F17" s="181"/>
      <c r="G17" s="183"/>
      <c r="H17" s="183"/>
    </row>
    <row r="18" spans="2:8">
      <c r="B18" s="184" t="s">
        <v>464</v>
      </c>
      <c r="C18" s="181"/>
      <c r="D18" s="181"/>
      <c r="E18" s="181"/>
      <c r="F18" s="181"/>
      <c r="G18" s="183"/>
      <c r="H18" s="183"/>
    </row>
    <row r="19" spans="2:8">
      <c r="B19" s="184" t="s">
        <v>465</v>
      </c>
      <c r="C19" s="181"/>
      <c r="D19" s="181"/>
      <c r="E19" s="181"/>
      <c r="F19" s="181"/>
      <c r="G19" s="183"/>
      <c r="H19" s="183"/>
    </row>
    <row r="20" spans="2:8">
      <c r="B20" s="180" t="s">
        <v>466</v>
      </c>
      <c r="C20" s="181"/>
      <c r="D20" s="181"/>
      <c r="E20" s="181"/>
      <c r="F20" s="181"/>
      <c r="G20" s="183"/>
      <c r="H20" s="183"/>
    </row>
    <row r="21" spans="2:8">
      <c r="B21" s="185"/>
      <c r="C21" s="186"/>
      <c r="D21" s="187"/>
      <c r="E21" s="187"/>
      <c r="F21" s="187"/>
      <c r="G21" s="183"/>
      <c r="H21" s="183"/>
    </row>
    <row r="22" spans="2:8">
      <c r="B22" s="178" t="s">
        <v>257</v>
      </c>
      <c r="C22" s="186"/>
      <c r="D22" s="186"/>
      <c r="E22" s="186"/>
      <c r="F22" s="186"/>
      <c r="G22" s="186"/>
      <c r="H22" s="186"/>
    </row>
    <row r="23" spans="2:8">
      <c r="B23" s="180" t="s">
        <v>457</v>
      </c>
      <c r="C23" s="181"/>
      <c r="D23" s="181"/>
      <c r="E23" s="181"/>
      <c r="F23" s="182"/>
      <c r="G23" s="183"/>
      <c r="H23" s="182"/>
    </row>
    <row r="24" spans="2:8">
      <c r="B24" s="180" t="s">
        <v>458</v>
      </c>
      <c r="C24" s="181"/>
      <c r="D24" s="181"/>
      <c r="E24" s="181"/>
      <c r="F24" s="182"/>
      <c r="G24" s="183"/>
      <c r="H24" s="182"/>
    </row>
    <row r="25" spans="2:8">
      <c r="B25" s="180" t="s">
        <v>459</v>
      </c>
      <c r="C25" s="181"/>
      <c r="D25" s="181"/>
      <c r="E25" s="181"/>
      <c r="F25" s="181"/>
      <c r="G25" s="183"/>
      <c r="H25" s="183"/>
    </row>
    <row r="26" spans="2:8">
      <c r="B26" s="184" t="s">
        <v>460</v>
      </c>
      <c r="C26" s="181"/>
      <c r="D26" s="182"/>
      <c r="E26" s="188"/>
      <c r="F26" s="188"/>
      <c r="G26" s="183"/>
      <c r="H26" s="183"/>
    </row>
    <row r="27" spans="2:8">
      <c r="B27" s="184" t="s">
        <v>461</v>
      </c>
      <c r="C27" s="181"/>
      <c r="D27" s="181"/>
      <c r="E27" s="188"/>
      <c r="F27" s="188"/>
      <c r="G27" s="183"/>
      <c r="H27" s="183"/>
    </row>
    <row r="28" spans="2:8">
      <c r="B28" s="180" t="s">
        <v>462</v>
      </c>
      <c r="C28" s="181"/>
      <c r="D28" s="181"/>
      <c r="E28" s="181"/>
      <c r="F28" s="181"/>
      <c r="G28" s="181"/>
      <c r="H28" s="181"/>
    </row>
    <row r="29" spans="2:8" ht="25.5">
      <c r="B29" s="180" t="s">
        <v>467</v>
      </c>
      <c r="C29" s="181"/>
      <c r="D29" s="181"/>
      <c r="E29" s="181"/>
      <c r="F29" s="181"/>
      <c r="G29" s="183"/>
      <c r="H29" s="183"/>
    </row>
    <row r="30" spans="2:8">
      <c r="B30" s="189" t="s">
        <v>464</v>
      </c>
      <c r="C30" s="181"/>
      <c r="D30" s="181"/>
      <c r="E30" s="188"/>
      <c r="F30" s="188"/>
      <c r="G30" s="183"/>
      <c r="H30" s="183"/>
    </row>
    <row r="31" spans="2:8">
      <c r="B31" s="189" t="s">
        <v>465</v>
      </c>
      <c r="C31" s="181"/>
      <c r="D31" s="181"/>
      <c r="E31" s="188"/>
      <c r="F31" s="188"/>
      <c r="G31" s="183"/>
      <c r="H31" s="183"/>
    </row>
    <row r="32" spans="2:8">
      <c r="B32" s="180" t="s">
        <v>466</v>
      </c>
      <c r="C32" s="181"/>
      <c r="D32" s="181"/>
      <c r="E32" s="181"/>
      <c r="F32" s="181"/>
      <c r="G32" s="183"/>
      <c r="H32" s="183"/>
    </row>
    <row r="33" spans="2:8" ht="13.5" thickBot="1">
      <c r="B33" s="180"/>
      <c r="C33" s="186"/>
      <c r="D33" s="181"/>
      <c r="E33" s="186"/>
      <c r="F33" s="186"/>
      <c r="G33" s="183"/>
      <c r="H33" s="183"/>
    </row>
    <row r="34" spans="2:8" ht="13.5" thickBot="1">
      <c r="B34" s="190" t="s">
        <v>468</v>
      </c>
      <c r="C34" s="191">
        <f>+C22+C10</f>
        <v>164876018.31999999</v>
      </c>
      <c r="D34" s="191">
        <f t="shared" ref="D34:H34" si="1">+D22+D10</f>
        <v>-6181589.6799999997</v>
      </c>
      <c r="E34" s="191">
        <f t="shared" si="1"/>
        <v>158694428.63999999</v>
      </c>
      <c r="F34" s="191">
        <f t="shared" si="1"/>
        <v>60194618.299999997</v>
      </c>
      <c r="G34" s="191">
        <f t="shared" si="1"/>
        <v>60189653.780000001</v>
      </c>
      <c r="H34" s="191">
        <f t="shared" si="1"/>
        <v>98499810.340000004</v>
      </c>
    </row>
    <row r="36" spans="2:8">
      <c r="B36" s="277" t="s">
        <v>519</v>
      </c>
    </row>
    <row r="37" spans="2:8">
      <c r="B37" s="177" t="s">
        <v>518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2020-08-31T20:41:49Z</cp:lastPrinted>
  <dcterms:created xsi:type="dcterms:W3CDTF">2017-05-03T19:21:22Z</dcterms:created>
  <dcterms:modified xsi:type="dcterms:W3CDTF">2020-08-31T20:47:18Z</dcterms:modified>
</cp:coreProperties>
</file>