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wnloads\"/>
    </mc:Choice>
  </mc:AlternateContent>
  <bookViews>
    <workbookView xWindow="450" yWindow="30" windowWidth="19740" windowHeight="10095" activeTab="3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F44" i="3" l="1"/>
  <c r="E44" i="3"/>
  <c r="E43" i="3"/>
  <c r="F43" i="3"/>
  <c r="D43" i="3"/>
  <c r="E35" i="3"/>
  <c r="G35" i="3"/>
  <c r="D14" i="3"/>
  <c r="C44" i="3" l="1"/>
  <c r="H38" i="7" l="1"/>
  <c r="G38" i="7"/>
  <c r="F42" i="7"/>
  <c r="I42" i="7" s="1"/>
  <c r="I38" i="7" s="1"/>
  <c r="E38" i="7"/>
  <c r="F38" i="7" s="1"/>
  <c r="C63" i="3"/>
  <c r="B43" i="3"/>
  <c r="C43" i="3"/>
  <c r="I18" i="4" l="1"/>
  <c r="G16" i="3"/>
  <c r="G14" i="3" l="1"/>
  <c r="B44" i="3" l="1"/>
  <c r="C25" i="2"/>
  <c r="G25" i="2" s="1"/>
  <c r="C24" i="2"/>
  <c r="C23" i="2"/>
  <c r="C22" i="2"/>
  <c r="B63" i="3" l="1"/>
  <c r="D44" i="3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G43" i="7" s="1"/>
  <c r="E53" i="7"/>
  <c r="I44" i="7"/>
  <c r="H44" i="7"/>
  <c r="G44" i="7"/>
  <c r="F44" i="7"/>
  <c r="E44" i="7"/>
  <c r="D71" i="7"/>
  <c r="D61" i="7"/>
  <c r="D53" i="7"/>
  <c r="D43" i="7" s="1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E10" i="7" l="1"/>
  <c r="I53" i="7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4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G62" i="3" l="1"/>
  <c r="G49" i="3"/>
  <c r="G43" i="3" s="1"/>
  <c r="E41" i="3" l="1"/>
  <c r="D62" i="3"/>
  <c r="D49" i="3"/>
  <c r="D35" i="3"/>
  <c r="D16" i="3"/>
  <c r="E63" i="3"/>
  <c r="G41" i="3"/>
  <c r="F41" i="3"/>
  <c r="C41" i="3"/>
  <c r="C66" i="3" s="1"/>
  <c r="B41" i="3"/>
  <c r="F63" i="3" l="1"/>
  <c r="F66" i="3" s="1"/>
  <c r="G44" i="3"/>
  <c r="G63" i="3" s="1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E13" i="6" s="1"/>
  <c r="I83" i="4"/>
  <c r="F83" i="4"/>
  <c r="D13" i="6" s="1"/>
  <c r="D12" i="6" s="1"/>
  <c r="H83" i="4"/>
  <c r="F13" i="6" s="1"/>
  <c r="E10" i="4"/>
  <c r="C10" i="6" s="1"/>
  <c r="H10" i="4"/>
  <c r="F10" i="6" s="1"/>
  <c r="E83" i="4"/>
  <c r="C13" i="6" s="1"/>
  <c r="D83" i="4"/>
  <c r="I10" i="4"/>
  <c r="G10" i="4"/>
  <c r="E10" i="6" s="1"/>
  <c r="F10" i="4"/>
  <c r="D10" i="6" s="1"/>
  <c r="D9" i="6" s="1"/>
  <c r="D10" i="4"/>
  <c r="B10" i="6" s="1"/>
  <c r="B9" i="6" s="1"/>
  <c r="F54" i="5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E27" i="5"/>
  <c r="G37" i="5"/>
  <c r="G54" i="5" s="1"/>
  <c r="F37" i="5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C12" i="6" l="1"/>
  <c r="G13" i="6"/>
  <c r="G12" i="6" s="1"/>
  <c r="F9" i="6"/>
  <c r="E9" i="6"/>
  <c r="G10" i="6"/>
  <c r="G9" i="6" s="1"/>
  <c r="C9" i="6"/>
  <c r="G55" i="5"/>
  <c r="G17" i="5" s="1"/>
  <c r="F12" i="6"/>
  <c r="F55" i="5"/>
  <c r="F17" i="5" s="1"/>
  <c r="E12" i="6"/>
  <c r="D15" i="6"/>
  <c r="E55" i="5"/>
  <c r="E17" i="5" s="1"/>
  <c r="B13" i="6"/>
  <c r="B12" i="6" s="1"/>
  <c r="B15" i="6" s="1"/>
  <c r="H156" i="4"/>
  <c r="G156" i="4"/>
  <c r="I156" i="4"/>
  <c r="F45" i="5"/>
  <c r="F16" i="5" s="1"/>
  <c r="F156" i="4"/>
  <c r="E52" i="5"/>
  <c r="E156" i="4"/>
  <c r="L77" i="1"/>
  <c r="L78" i="1" s="1"/>
  <c r="F49" i="1"/>
  <c r="F64" i="1" s="1"/>
  <c r="M77" i="1"/>
  <c r="G49" i="1"/>
  <c r="G64" i="1" s="1"/>
  <c r="D156" i="4"/>
  <c r="E45" i="5"/>
  <c r="E16" i="5" s="1"/>
  <c r="F52" i="5"/>
  <c r="G45" i="5"/>
  <c r="G16" i="5" s="1"/>
  <c r="G52" i="5"/>
  <c r="E13" i="5"/>
  <c r="M48" i="1"/>
  <c r="M60" i="1" s="1"/>
  <c r="E42" i="5"/>
  <c r="J9" i="9"/>
  <c r="I9" i="9"/>
  <c r="F57" i="5" l="1"/>
  <c r="F58" i="5" s="1"/>
  <c r="C15" i="6"/>
  <c r="G15" i="6"/>
  <c r="F15" i="6"/>
  <c r="E15" i="6"/>
  <c r="E57" i="5"/>
  <c r="E58" i="5" s="1"/>
  <c r="G57" i="5"/>
  <c r="G58" i="5" s="1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  <c r="G42" i="5" l="1"/>
  <c r="F42" i="5"/>
  <c r="G32" i="5"/>
  <c r="F32" i="5"/>
  <c r="E32" i="5"/>
  <c r="F26" i="5"/>
  <c r="G35" i="5" l="1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<sst xmlns="http://schemas.openxmlformats.org/spreadsheetml/2006/main" count="844" uniqueCount="533">
  <si>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</si>
  <si>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</si>
  <si>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</si>
  <si>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</si>
  <si>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</si>
  <si>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</si>
  <si>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</si>
  <si>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</si>
  <si>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</si>
  <si>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</si>
  <si>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</si>
  <si>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</si>
  <si>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</si>
  <si>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</si>
  <si>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</si>
  <si>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</si>
  <si>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</si>
  <si>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</si>
  <si>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</si>
  <si>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</si>
  <si>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</si>
  <si>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</si>
  <si>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</si>
  <si>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</si>
  <si>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</si>
  <si>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</si>
  <si>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</si>
  <si>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</si>
  <si>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</si>
  <si>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</si>
  <si>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</si>
  <si>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</si>
  <si>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</si>
  <si>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</si>
  <si>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</si>
  <si>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</si>
  <si>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</si>
  <si>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</si>
  <si>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</si>
  <si>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</si>
  <si>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</si>
  <si>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</si>
  <si>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</si>
  <si>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</si>
  <si>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</si>
  <si>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</si>
  <si>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</si>
  <si>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</si>
  <si>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</si>
  <si>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</si>
  <si>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</si>
  <si>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</si>
  <si>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</si>
  <si>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</si>
  <si>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</si>
  <si>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</si>
  <si>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</si>
  <si>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</si>
  <si>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</si>
  <si>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</si>
  <si>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</si>
  <si>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</si>
  <si>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</si>
  <si>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</si>
  <si>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</si>
  <si>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</si>
  <si>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</si>
  <si>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</si>
  <si>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</si>
  <si>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</si>
  <si>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</si>
  <si>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</si>
  <si>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</si>
  <si>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</si>
  <si>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</si>
  <si>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</si>
  <si>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</si>
  <si>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</si>
  <si>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</si>
  <si>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</si>
  <si>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</si>
  <si>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</si>
  <si>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</si>
  <si>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</si>
  <si>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</si>
  <si>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</si>
  <si>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</si>
  <si>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</si>
  <si>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</si>
  <si>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</si>
  <si>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</si>
  <si>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</si>
  <si>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</si>
  <si>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</si>
  <si>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</si>
  <si>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</si>
  <si>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</si>
  <si>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</si>
  <si>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</si>
  <si>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</si>
  <si>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</si>
  <si>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</si>
  <si>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</si>
  <si>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</si>
  <si>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</si>
  <si>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</si>
  <si>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</si>
  <si>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</si>
  <si>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</si>
  <si>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</si>
  <si>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</si>
  <si>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</si>
  <si>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</si>
  <si>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</si>
  <si>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</si>
  <si>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</si>
  <si>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</si>
  <si>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</si>
  <si>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</si>
  <si>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</si>
  <si>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</si>
  <si>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</si>
  <si>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</si>
  <si>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</si>
  <si>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</si>
  <si>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</si>
  <si>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</si>
  <si>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</si>
  <si>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</si>
  <si>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</si>
  <si>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</si>
  <si>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</si>
  <si>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</si>
  <si>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</si>
  <si>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</si>
  <si>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</si>
  <si>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</si>
  <si>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</si>
  <si>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</si>
  <si>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</si>
  <si>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</si>
  <si>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</si>
  <si>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</si>
  <si>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</si>
  <si>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</si>
  <si>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</si>
  <si>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</si>
  <si>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</si>
  <si>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</si>
  <si>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</si>
  <si>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</si>
  <si>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</si>
  <si>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</si>
  <si>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</si>
  <si>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</si>
  <si>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</si>
  <si>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</si>
  <si>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</si>
  <si>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</si>
  <si>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</si>
  <si>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</si>
  <si>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</si>
  <si>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</si>
  <si>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</si>
  <si>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</si>
  <si>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</si>
  <si>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</si>
  <si>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</si>
  <si>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</si>
  <si>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</si>
  <si>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</si>
  <si>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</si>
  <si>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</si>
  <si>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</si>
  <si>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</si>
  <si>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</si>
  <si>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</si>
  <si>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</si>
  <si>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</si>
  <si>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</si>
  <si>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</si>
  <si>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</si>
  <si>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</si>
  <si>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</si>
  <si>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</si>
  <si>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</si>
  <si>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</si>
  <si>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</si>
  <si>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</si>
  <si>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</si>
  <si>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</si>
  <si>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</si>
  <si>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</si>
  <si>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</si>
  <si>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</si>
  <si>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</si>
  <si>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</si>
  <si>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</si>
  <si>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</si>
  <si>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</si>
  <si>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</si>
  <si>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</si>
  <si>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</si>
  <si>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</si>
  <si>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</si>
  <si>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</si>
  <si>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</si>
  <si>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</si>
  <si>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</si>
  <si>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</si>
  <si>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</si>
  <si>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</si>
  <si>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</si>
  <si>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</si>
  <si>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</si>
  <si>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</si>
  <si>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</si>
  <si>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</si>
  <si>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</si>
  <si>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</si>
  <si>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</si>
  <si>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</si>
  <si>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</si>
  <si>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</si>
  <si>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</si>
  <si>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</si>
  <si>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</si>
  <si>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</si>
  <si>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</si>
  <si>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</si>
  <si>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</si>
  <si>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</si>
  <si>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</si>
  <si>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</si>
  <si>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</si>
  <si>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</si>
  <si>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</si>
  <si>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</si>
  <si>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</si>
  <si>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</si>
  <si>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</si>
  <si>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</si>
  <si>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</si>
  <si>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</si>
  <si>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</si>
  <si>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</si>
  <si>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</si>
  <si>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</si>
  <si>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</si>
  <si>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</si>
  <si>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</si>
  <si>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</si>
  <si>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</si>
  <si>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</si>
  <si>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</si>
  <si>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</si>
  <si>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</si>
  <si>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</si>
  <si>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</si>
  <si>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</si>
  <si>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</si>
  <si>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</si>
  <si>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</si>
  <si>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</si>
  <si>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</si>
  <si>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</si>
  <si>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</si>
  <si>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</si>
  <si>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</si>
  <si>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</si>
  <si>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</si>
  <si>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</si>
  <si>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</si>
  <si>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</si>
  <si>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</si>
  <si>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</si>
  <si>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</si>
  <si>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</si>
  <si>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</si>
  <si>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</si>
  <si>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</si>
  <si>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</si>
  <si>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</si>
  <si>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</si>
  <si>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</si>
  <si>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</si>
  <si>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</si>
  <si>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</si>
  <si>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</si>
  <si>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</si>
  <si>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</si>
  <si>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</si>
  <si>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</si>
  <si>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</si>
  <si>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</si>
  <si>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</si>
  <si>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</si>
  <si>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</si>
  <si>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</si>
  <si>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</si>
  <si>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</si>
  <si>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</si>
  <si>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</si>
  <si>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</si>
  <si>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</si>
  <si>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</si>
  <si>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</si>
  <si>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</si>
  <si>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</si>
  <si>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</si>
  <si>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</si>
  <si>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</si>
  <si>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</si>
  <si>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</si>
  <si>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</si>
  <si>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</si>
  <si>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</si>
  <si>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</si>
  <si>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</si>
  <si>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</si>
  <si>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</si>
  <si>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</si>
  <si>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</si>
  <si>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</si>
  <si>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</si>
  <si>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</si>
  <si>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</si>
  <si>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</si>
  <si>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</si>
  <si>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</si>
  <si>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</si>
  <si>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</si>
  <si>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</si>
  <si>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</si>
  <si>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</si>
  <si>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</si>
  <si>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</si>
  <si>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</si>
  <si>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</si>
  <si>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</si>
  <si>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</si>
  <si>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</si>
  <si>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</si>
  <si>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</si>
  <si>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</si>
  <si>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</si>
  <si>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</si>
  <si>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</si>
  <si>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</si>
  <si>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</si>
  <si>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</si>
  <si>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</si>
  <si>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</si>
  <si>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</si>
  <si>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</si>
  <si>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</si>
  <si>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</si>
  <si>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</si>
  <si>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</si>
  <si>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</si>
  <si>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</si>
  <si>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</si>
  <si>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</si>
  <si>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</si>
  <si>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</si>
  <si>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</si>
  <si>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</si>
  <si>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</si>
  <si>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</si>
  <si>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</si>
  <si>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</si>
  <si>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</si>
  <si>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</si>
  <si>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</si>
  <si>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</si>
  <si>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</si>
  <si>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</si>
  <si>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</si>
  <si>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</si>
  <si>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</si>
  <si>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</si>
  <si>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</si>
  <si>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</si>
  <si>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</si>
  <si>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</si>
  <si>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</si>
  <si>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</si>
  <si>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</si>
  <si>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</si>
  <si>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</si>
  <si>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</si>
  <si>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</si>
  <si>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</si>
  <si>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</si>
  <si>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</si>
  <si>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</si>
  <si>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</si>
  <si>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</si>
  <si>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</si>
  <si>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</si>
  <si>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</si>
  <si>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</si>
  <si>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</si>
  <si>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</si>
  <si>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</si>
  <si>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</si>
  <si>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</si>
  <si>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</si>
  <si>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</si>
  <si>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</si>
  <si>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</si>
  <si>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</si>
  <si>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</si>
  <si>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</si>
  <si>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</si>
  <si>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</si>
  <si>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</si>
  <si>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</si>
  <si>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</si>
  <si>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</si>
  <si>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</si>
  <si>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</si>
  <si>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</si>
  <si>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</si>
  <si>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</si>
  <si>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</si>
  <si>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</si>
  <si>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</si>
  <si>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</si>
  <si>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</si>
  <si>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</si>
  <si>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</si>
  <si>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</si>
  <si>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</si>
  <si>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</si>
  <si>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</si>
  <si>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</si>
  <si>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</si>
  <si>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</si>
  <si>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</si>
  <si>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</si>
  <si>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</si>
  <si>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</si>
  <si>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</si>
  <si>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</si>
  <si>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</si>
  <si>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</si>
  <si>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</si>
  <si>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</si>
  <si>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</si>
  <si>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</si>
  <si>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</si>
  <si>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</si>
  <si>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</si>
  <si>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</si>
  <si>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</si>
  <si>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</si>
  <si>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</si>
  <si>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</si>
  <si>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</si>
  <si>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</si>
  <si>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</si>
  <si>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</si>
  <si>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</si>
  <si>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</si>
  <si>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</si>
  <si>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</si>
  <si>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</si>
  <si>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</si>
  <si>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</si>
  <si>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</si>
  <si>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</si>
  <si>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</si>
  <si>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</si>
  <si>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</si>
  <si>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</si>
  <si>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</si>
  <si>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</si>
  <si>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</si>
  <si>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</si>
  <si>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</si>
  <si>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</si>
  <si>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</si>
  <si>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</si>
  <si>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</si>
  <si>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</si>
  <si>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</si>
  <si>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</si>
  <si>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</si>
  <si>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</si>
  <si>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</si>
  <si>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</si>
  <si>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</si>
  <si>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</si>
  <si>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</si>
  <si>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</si>
  <si>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</si>
  <si>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</si>
  <si>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</si>
  <si>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</si>
  <si>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</si>
  <si>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</si>
  <si>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</si>
  <si>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</si>
  <si>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</si>
  <si>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</si>
  <si>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</si>
  <si>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</si>
  <si>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</si>
  <si>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</si>
  <si>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</si>
  <si>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</si>
  <si>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</si>
  <si>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</si>
  <si>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</si>
  <si>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</si>
  <si>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</si>
  <si>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</si>
  <si>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</si>
  <si>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</si>
  <si>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</si>
  <si>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</si>
  <si>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</si>
  <si>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</si>
  <si>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</si>
  <si>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</si>
  <si>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31 de diciembre 2020</t>
  </si>
  <si>
    <t>31 de marzo 2021</t>
  </si>
  <si>
    <t>Saldo al 31 de diciembre de 2020(d)</t>
  </si>
  <si>
    <t>Al 31 de diciembre de 2020 y al 30 de junio de 2021</t>
  </si>
  <si>
    <t>30 de junio 2021</t>
  </si>
  <si>
    <t>Del 1 de enero al 30 de junio de 2021 (b)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</si>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</sst>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  <numFmt numFmtId="169" formatCode="#,##0.0000000000"/>
  </numFmts>
  <fonts count="52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11" fillId="0" borderId="0"/>
    <xf numFmtId="164" fontId="16" fillId="0" borderId="0"/>
    <xf numFmtId="0" fontId="16" fillId="0" borderId="0"/>
    <xf numFmtId="43" fontId="11" fillId="0" borderId="0" applyFont="0" applyFill="0" applyBorder="0" applyAlignment="0" applyProtection="0"/>
    <xf numFmtId="0" fontId="19" fillId="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" fillId="0" borderId="0"/>
    <xf numFmtId="0" fontId="22" fillId="0" borderId="0"/>
    <xf numFmtId="0" fontId="8" fillId="0" borderId="0"/>
  </cellStyleXfs>
  <cellXfs count="447">
    <xf numFmtId="0" fontId="0" fillId="0" borderId="0" xfId="0"/>
    <xf numFmtId="0" fontId="12" fillId="0" borderId="0" xfId="0" applyFont="1"/>
    <xf numFmtId="4" fontId="12" fillId="0" borderId="0" xfId="0" applyNumberFormat="1" applyFont="1"/>
    <xf numFmtId="0" fontId="12" fillId="0" borderId="0" xfId="0" applyFont="1" applyBorder="1"/>
    <xf numFmtId="4" fontId="12" fillId="0" borderId="0" xfId="0" applyNumberFormat="1" applyFont="1" applyFill="1" applyBorder="1"/>
    <xf numFmtId="0" fontId="15" fillId="2" borderId="0" xfId="1" applyFont="1" applyFill="1" applyBorder="1" applyAlignment="1">
      <alignment horizontal="right"/>
    </xf>
    <xf numFmtId="0" fontId="15" fillId="2" borderId="0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1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8" xfId="0" applyFont="1" applyBorder="1"/>
    <xf numFmtId="0" fontId="12" fillId="0" borderId="0" xfId="0" applyFont="1" applyFill="1"/>
    <xf numFmtId="0" fontId="13" fillId="0" borderId="0" xfId="0" applyFont="1" applyFill="1"/>
    <xf numFmtId="0" fontId="13" fillId="2" borderId="2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/>
    <xf numFmtId="3" fontId="12" fillId="0" borderId="5" xfId="0" applyNumberFormat="1" applyFont="1" applyBorder="1"/>
    <xf numFmtId="4" fontId="12" fillId="0" borderId="5" xfId="0" applyNumberFormat="1" applyFont="1" applyBorder="1"/>
    <xf numFmtId="0" fontId="12" fillId="0" borderId="7" xfId="0" applyFont="1" applyBorder="1"/>
    <xf numFmtId="0" fontId="12" fillId="2" borderId="9" xfId="0" applyFont="1" applyFill="1" applyBorder="1"/>
    <xf numFmtId="0" fontId="12" fillId="0" borderId="11" xfId="0" applyFont="1" applyFill="1" applyBorder="1"/>
    <xf numFmtId="0" fontId="12" fillId="0" borderId="10" xfId="0" applyFont="1" applyBorder="1"/>
    <xf numFmtId="4" fontId="12" fillId="2" borderId="9" xfId="0" applyNumberFormat="1" applyFont="1" applyFill="1" applyBorder="1"/>
    <xf numFmtId="4" fontId="12" fillId="0" borderId="10" xfId="0" applyNumberFormat="1" applyFont="1" applyBorder="1"/>
    <xf numFmtId="0" fontId="12" fillId="2" borderId="1" xfId="0" applyFont="1" applyFill="1" applyBorder="1"/>
    <xf numFmtId="0" fontId="12" fillId="0" borderId="4" xfId="0" applyFont="1" applyFill="1" applyBorder="1"/>
    <xf numFmtId="4" fontId="12" fillId="0" borderId="4" xfId="0" applyNumberFormat="1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4" fontId="12" fillId="0" borderId="10" xfId="0" applyNumberFormat="1" applyFont="1" applyFill="1" applyBorder="1"/>
    <xf numFmtId="49" fontId="12" fillId="0" borderId="0" xfId="0" applyNumberFormat="1" applyFont="1"/>
    <xf numFmtId="49" fontId="12" fillId="0" borderId="0" xfId="0" applyNumberFormat="1" applyFont="1" applyFill="1"/>
    <xf numFmtId="49" fontId="13" fillId="0" borderId="0" xfId="0" applyNumberFormat="1" applyFont="1" applyFill="1"/>
    <xf numFmtId="3" fontId="12" fillId="0" borderId="11" xfId="0" applyNumberFormat="1" applyFont="1" applyFill="1" applyBorder="1"/>
    <xf numFmtId="3" fontId="13" fillId="0" borderId="11" xfId="0" applyNumberFormat="1" applyFont="1" applyFill="1" applyBorder="1"/>
    <xf numFmtId="3" fontId="12" fillId="0" borderId="11" xfId="0" applyNumberFormat="1" applyFont="1" applyBorder="1"/>
    <xf numFmtId="3" fontId="0" fillId="0" borderId="11" xfId="0" applyNumberFormat="1" applyBorder="1" applyAlignment="1"/>
    <xf numFmtId="0" fontId="10" fillId="0" borderId="0" xfId="6"/>
    <xf numFmtId="0" fontId="10" fillId="0" borderId="0" xfId="6" applyFill="1"/>
    <xf numFmtId="0" fontId="21" fillId="0" borderId="4" xfId="5" applyFont="1" applyFill="1" applyBorder="1" applyAlignment="1">
      <alignment horizontal="left" vertical="center"/>
    </xf>
    <xf numFmtId="0" fontId="17" fillId="0" borderId="5" xfId="5" applyFont="1" applyFill="1" applyBorder="1" applyAlignment="1">
      <alignment horizontal="center" vertical="center"/>
    </xf>
    <xf numFmtId="0" fontId="18" fillId="0" borderId="0" xfId="6" applyFont="1"/>
    <xf numFmtId="0" fontId="18" fillId="0" borderId="1" xfId="6" applyFont="1" applyFill="1" applyBorder="1"/>
    <xf numFmtId="0" fontId="18" fillId="0" borderId="3" xfId="6" applyFont="1" applyFill="1" applyBorder="1"/>
    <xf numFmtId="0" fontId="10" fillId="0" borderId="5" xfId="6" applyFont="1" applyBorder="1"/>
    <xf numFmtId="0" fontId="18" fillId="0" borderId="4" xfId="6" applyFont="1" applyFill="1" applyBorder="1"/>
    <xf numFmtId="0" fontId="18" fillId="0" borderId="5" xfId="6" applyFont="1" applyFill="1" applyBorder="1"/>
    <xf numFmtId="0" fontId="20" fillId="0" borderId="5" xfId="6" applyFont="1" applyBorder="1"/>
    <xf numFmtId="0" fontId="10" fillId="0" borderId="8" xfId="6" applyFont="1" applyBorder="1"/>
    <xf numFmtId="0" fontId="18" fillId="0" borderId="15" xfId="6" applyFont="1" applyBorder="1"/>
    <xf numFmtId="0" fontId="18" fillId="0" borderId="13" xfId="6" applyFont="1" applyBorder="1"/>
    <xf numFmtId="0" fontId="10" fillId="0" borderId="4" xfId="6" applyFont="1" applyBorder="1" applyAlignment="1">
      <alignment horizontal="right"/>
    </xf>
    <xf numFmtId="0" fontId="10" fillId="0" borderId="6" xfId="6" applyFont="1" applyBorder="1" applyAlignment="1">
      <alignment horizontal="right"/>
    </xf>
    <xf numFmtId="0" fontId="10" fillId="0" borderId="0" xfId="6"/>
    <xf numFmtId="166" fontId="10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4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6" fillId="0" borderId="11" xfId="0" applyFont="1" applyFill="1" applyBorder="1" applyAlignment="1" applyProtection="1">
      <alignment horizontal="left" vertical="center" wrapText="1" indent="2"/>
    </xf>
    <xf numFmtId="0" fontId="24" fillId="0" borderId="10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horizontal="left" vertical="center" wrapText="1" indent="1"/>
    </xf>
    <xf numFmtId="0" fontId="24" fillId="0" borderId="11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alignment horizontal="left" vertical="center" indent="1"/>
    </xf>
    <xf numFmtId="0" fontId="24" fillId="0" borderId="10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9" fillId="0" borderId="11" xfId="0" applyNumberFormat="1" applyFont="1" applyFill="1" applyBorder="1" applyAlignment="1" applyProtection="1">
      <alignment horizontal="right" wrapText="1"/>
      <protection locked="0"/>
    </xf>
    <xf numFmtId="3" fontId="25" fillId="0" borderId="11" xfId="8" applyNumberFormat="1" applyFont="1" applyFill="1" applyBorder="1" applyAlignment="1" applyProtection="1">
      <alignment horizontal="right" wrapText="1"/>
      <protection locked="0"/>
    </xf>
    <xf numFmtId="3" fontId="25" fillId="0" borderId="11" xfId="0" applyNumberFormat="1" applyFont="1" applyFill="1" applyBorder="1" applyAlignment="1" applyProtection="1">
      <alignment horizontal="right" wrapText="1"/>
      <protection locked="0"/>
    </xf>
    <xf numFmtId="3" fontId="29" fillId="0" borderId="10" xfId="0" applyNumberFormat="1" applyFont="1" applyFill="1" applyBorder="1" applyAlignment="1" applyProtection="1">
      <alignment horizontal="right" wrapText="1"/>
      <protection locked="0"/>
    </xf>
    <xf numFmtId="3" fontId="25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3" fontId="29" fillId="0" borderId="11" xfId="0" applyNumberFormat="1" applyFont="1" applyFill="1" applyBorder="1" applyAlignment="1" applyProtection="1">
      <alignment horizontal="right"/>
      <protection locked="0"/>
    </xf>
    <xf numFmtId="3" fontId="29" fillId="0" borderId="10" xfId="0" applyNumberFormat="1" applyFont="1" applyFill="1" applyBorder="1" applyAlignment="1" applyProtection="1">
      <alignment horizontal="right"/>
      <protection locked="0"/>
    </xf>
    <xf numFmtId="3" fontId="25" fillId="0" borderId="11" xfId="0" applyNumberFormat="1" applyFont="1" applyFill="1" applyBorder="1" applyAlignment="1" applyProtection="1">
      <alignment horizontal="right"/>
    </xf>
    <xf numFmtId="0" fontId="18" fillId="2" borderId="9" xfId="6" applyFont="1" applyFill="1" applyBorder="1"/>
    <xf numFmtId="0" fontId="10" fillId="2" borderId="11" xfId="6" applyFill="1" applyBorder="1" applyAlignment="1">
      <alignment horizontal="left" indent="2"/>
    </xf>
    <xf numFmtId="0" fontId="10" fillId="2" borderId="11" xfId="6" applyFill="1" applyBorder="1" applyAlignment="1">
      <alignment horizontal="left" indent="4"/>
    </xf>
    <xf numFmtId="0" fontId="18" fillId="2" borderId="11" xfId="6" applyFont="1" applyFill="1" applyBorder="1" applyAlignment="1">
      <alignment horizontal="left"/>
    </xf>
    <xf numFmtId="0" fontId="10" fillId="2" borderId="11" xfId="6" applyFill="1" applyBorder="1" applyAlignment="1">
      <alignment horizontal="left" wrapText="1" indent="4"/>
    </xf>
    <xf numFmtId="0" fontId="18" fillId="2" borderId="11" xfId="6" applyFont="1" applyFill="1" applyBorder="1" applyAlignment="1">
      <alignment horizontal="left" indent="2"/>
    </xf>
    <xf numFmtId="0" fontId="18" fillId="2" borderId="10" xfId="6" applyFont="1" applyFill="1" applyBorder="1" applyAlignment="1">
      <alignment horizontal="left"/>
    </xf>
    <xf numFmtId="0" fontId="10" fillId="2" borderId="9" xfId="6" applyFill="1" applyBorder="1"/>
    <xf numFmtId="3" fontId="10" fillId="2" borderId="11" xfId="7" applyNumberFormat="1" applyFont="1" applyFill="1" applyBorder="1"/>
    <xf numFmtId="3" fontId="18" fillId="2" borderId="11" xfId="7" applyNumberFormat="1" applyFont="1" applyFill="1" applyBorder="1"/>
    <xf numFmtId="3" fontId="9" fillId="2" borderId="11" xfId="7" applyNumberFormat="1" applyFont="1" applyFill="1" applyBorder="1"/>
    <xf numFmtId="3" fontId="18" fillId="2" borderId="10" xfId="7" applyNumberFormat="1" applyFont="1" applyFill="1" applyBorder="1"/>
    <xf numFmtId="0" fontId="12" fillId="4" borderId="6" xfId="0" applyFont="1" applyFill="1" applyBorder="1"/>
    <xf numFmtId="0" fontId="15" fillId="4" borderId="7" xfId="1" applyFont="1" applyFill="1" applyBorder="1" applyAlignment="1">
      <alignment horizontal="right"/>
    </xf>
    <xf numFmtId="49" fontId="12" fillId="0" borderId="1" xfId="0" applyNumberFormat="1" applyFont="1" applyBorder="1"/>
    <xf numFmtId="49" fontId="12" fillId="0" borderId="4" xfId="0" applyNumberFormat="1" applyFont="1" applyBorder="1"/>
    <xf numFmtId="49" fontId="12" fillId="0" borderId="6" xfId="0" applyNumberFormat="1" applyFont="1" applyBorder="1"/>
    <xf numFmtId="0" fontId="32" fillId="0" borderId="0" xfId="0" applyFont="1" applyAlignment="1">
      <alignment horizontal="justify" vertical="center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5" fillId="0" borderId="23" xfId="0" applyFont="1" applyBorder="1" applyAlignment="1">
      <alignment horizontal="justify" vertical="center" wrapText="1"/>
    </xf>
    <xf numFmtId="0" fontId="35" fillId="0" borderId="16" xfId="0" applyFont="1" applyBorder="1" applyAlignment="1">
      <alignment horizontal="justify" vertical="center" wrapText="1"/>
    </xf>
    <xf numFmtId="0" fontId="35" fillId="0" borderId="23" xfId="0" applyFont="1" applyFill="1" applyBorder="1" applyAlignment="1">
      <alignment horizontal="justify" vertical="center" wrapText="1"/>
    </xf>
    <xf numFmtId="43" fontId="0" fillId="0" borderId="0" xfId="9" applyFont="1"/>
    <xf numFmtId="167" fontId="36" fillId="0" borderId="23" xfId="9" applyNumberFormat="1" applyFont="1" applyFill="1" applyBorder="1" applyAlignment="1">
      <alignment horizontal="center"/>
    </xf>
    <xf numFmtId="43" fontId="33" fillId="0" borderId="28" xfId="9" applyFont="1" applyBorder="1" applyAlignment="1">
      <alignment horizontal="justify" vertical="center" wrapText="1"/>
    </xf>
    <xf numFmtId="167" fontId="36" fillId="0" borderId="0" xfId="9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justify" vertical="center" wrapText="1"/>
    </xf>
    <xf numFmtId="0" fontId="35" fillId="0" borderId="28" xfId="0" applyFont="1" applyBorder="1" applyAlignment="1">
      <alignment horizontal="justify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3" fillId="0" borderId="28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justify" vertical="center" wrapText="1"/>
    </xf>
    <xf numFmtId="0" fontId="33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/>
    </xf>
    <xf numFmtId="0" fontId="35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3" fillId="4" borderId="23" xfId="0" applyNumberFormat="1" applyFont="1" applyFill="1" applyBorder="1" applyAlignment="1">
      <alignment wrapText="1"/>
    </xf>
    <xf numFmtId="3" fontId="33" fillId="4" borderId="23" xfId="0" applyNumberFormat="1" applyFont="1" applyFill="1" applyBorder="1" applyAlignment="1">
      <alignment horizontal="right" wrapText="1"/>
    </xf>
    <xf numFmtId="3" fontId="33" fillId="0" borderId="23" xfId="0" applyNumberFormat="1" applyFont="1" applyBorder="1" applyAlignment="1">
      <alignment wrapText="1"/>
    </xf>
    <xf numFmtId="3" fontId="33" fillId="0" borderId="23" xfId="0" applyNumberFormat="1" applyFont="1" applyBorder="1" applyAlignment="1">
      <alignment horizontal="right" wrapText="1"/>
    </xf>
    <xf numFmtId="3" fontId="33" fillId="0" borderId="23" xfId="0" applyNumberFormat="1" applyFont="1" applyFill="1" applyBorder="1" applyAlignment="1">
      <alignment wrapText="1"/>
    </xf>
    <xf numFmtId="3" fontId="35" fillId="0" borderId="23" xfId="0" applyNumberFormat="1" applyFont="1" applyBorder="1" applyAlignment="1">
      <alignment wrapText="1"/>
    </xf>
    <xf numFmtId="3" fontId="35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3" fillId="0" borderId="28" xfId="0" applyNumberFormat="1" applyFont="1" applyFill="1" applyBorder="1" applyAlignment="1">
      <alignment wrapText="1"/>
    </xf>
    <xf numFmtId="3" fontId="33" fillId="0" borderId="23" xfId="0" applyNumberFormat="1" applyFont="1" applyFill="1" applyBorder="1" applyAlignment="1">
      <alignment horizontal="right" wrapText="1"/>
    </xf>
    <xf numFmtId="3" fontId="33" fillId="0" borderId="23" xfId="9" applyNumberFormat="1" applyFont="1" applyBorder="1" applyAlignment="1">
      <alignment wrapText="1"/>
    </xf>
    <xf numFmtId="3" fontId="0" fillId="0" borderId="28" xfId="0" applyNumberFormat="1" applyBorder="1" applyAlignment="1"/>
    <xf numFmtId="3" fontId="33" fillId="0" borderId="28" xfId="9" applyNumberFormat="1" applyFont="1" applyBorder="1" applyAlignment="1">
      <alignment wrapText="1"/>
    </xf>
    <xf numFmtId="3" fontId="35" fillId="0" borderId="28" xfId="0" applyNumberFormat="1" applyFont="1" applyBorder="1" applyAlignment="1">
      <alignment wrapText="1"/>
    </xf>
    <xf numFmtId="3" fontId="35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5" fillId="0" borderId="28" xfId="0" applyNumberFormat="1" applyFont="1" applyFill="1" applyBorder="1" applyAlignment="1">
      <alignment horizontal="right" wrapText="1"/>
    </xf>
    <xf numFmtId="3" fontId="35" fillId="0" borderId="28" xfId="0" applyNumberFormat="1" applyFont="1" applyBorder="1" applyAlignment="1">
      <alignment horizontal="right" wrapText="1"/>
    </xf>
    <xf numFmtId="3" fontId="33" fillId="0" borderId="28" xfId="0" applyNumberFormat="1" applyFont="1" applyBorder="1" applyAlignment="1">
      <alignment wrapText="1"/>
    </xf>
    <xf numFmtId="3" fontId="33" fillId="0" borderId="28" xfId="0" applyNumberFormat="1" applyFont="1" applyBorder="1" applyAlignment="1">
      <alignment horizontal="right" wrapText="1"/>
    </xf>
    <xf numFmtId="3" fontId="34" fillId="0" borderId="23" xfId="0" applyNumberFormat="1" applyFont="1" applyBorder="1" applyAlignment="1">
      <alignment wrapText="1"/>
    </xf>
    <xf numFmtId="3" fontId="34" fillId="0" borderId="23" xfId="0" applyNumberFormat="1" applyFont="1" applyBorder="1" applyAlignment="1">
      <alignment horizontal="right" wrapText="1"/>
    </xf>
    <xf numFmtId="3" fontId="34" fillId="0" borderId="26" xfId="0" applyNumberFormat="1" applyFont="1" applyBorder="1" applyAlignment="1">
      <alignment wrapText="1"/>
    </xf>
    <xf numFmtId="3" fontId="34" fillId="0" borderId="26" xfId="0" applyNumberFormat="1" applyFont="1" applyBorder="1" applyAlignment="1">
      <alignment horizontal="right" wrapText="1"/>
    </xf>
    <xf numFmtId="0" fontId="38" fillId="0" borderId="0" xfId="0" applyFont="1" applyBorder="1" applyAlignment="1">
      <alignment vertical="center" wrapText="1"/>
    </xf>
    <xf numFmtId="0" fontId="38" fillId="0" borderId="0" xfId="0" applyFont="1" applyAlignment="1" applyProtection="1">
      <alignment vertical="center"/>
    </xf>
    <xf numFmtId="0" fontId="40" fillId="0" borderId="28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justify" vertical="center" wrapText="1"/>
    </xf>
    <xf numFmtId="0" fontId="38" fillId="0" borderId="28" xfId="0" applyFont="1" applyBorder="1" applyAlignment="1">
      <alignment horizontal="left" vertical="center" wrapText="1" indent="1"/>
    </xf>
    <xf numFmtId="0" fontId="38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justify" vertical="center" wrapText="1"/>
    </xf>
    <xf numFmtId="0" fontId="40" fillId="0" borderId="2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right" vertical="center" wrapText="1"/>
    </xf>
    <xf numFmtId="3" fontId="40" fillId="0" borderId="23" xfId="0" applyNumberFormat="1" applyFont="1" applyBorder="1" applyAlignment="1">
      <alignment horizontal="righ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14" fontId="38" fillId="0" borderId="23" xfId="0" applyNumberFormat="1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3" fontId="38" fillId="0" borderId="23" xfId="0" applyNumberFormat="1" applyFont="1" applyBorder="1" applyAlignment="1">
      <alignment vertical="center" wrapText="1"/>
    </xf>
    <xf numFmtId="43" fontId="40" fillId="0" borderId="23" xfId="0" applyNumberFormat="1" applyFont="1" applyBorder="1" applyAlignment="1">
      <alignment horizontal="justify" vertical="center" wrapText="1"/>
    </xf>
    <xf numFmtId="168" fontId="40" fillId="0" borderId="23" xfId="0" applyNumberFormat="1" applyFont="1" applyBorder="1" applyAlignment="1">
      <alignment horizontal="justify" vertical="center" wrapText="1"/>
    </xf>
    <xf numFmtId="0" fontId="43" fillId="0" borderId="0" xfId="6" applyFont="1"/>
    <xf numFmtId="0" fontId="44" fillId="0" borderId="16" xfId="6" applyFont="1" applyBorder="1" applyAlignment="1">
      <alignment horizontal="left" vertical="center" wrapText="1"/>
    </xf>
    <xf numFmtId="4" fontId="44" fillId="0" borderId="28" xfId="6" applyNumberFormat="1" applyFont="1" applyBorder="1" applyAlignment="1">
      <alignment vertical="center" wrapText="1"/>
    </xf>
    <xf numFmtId="0" fontId="43" fillId="0" borderId="16" xfId="6" applyFont="1" applyBorder="1" applyAlignment="1">
      <alignment horizontal="left" vertical="center" wrapText="1" indent="2"/>
    </xf>
    <xf numFmtId="4" fontId="43" fillId="0" borderId="28" xfId="6" applyNumberFormat="1" applyFont="1" applyBorder="1" applyAlignment="1">
      <alignment horizontal="right" vertical="center" wrapText="1"/>
    </xf>
    <xf numFmtId="4" fontId="22" fillId="0" borderId="28" xfId="10" applyNumberFormat="1" applyFont="1" applyFill="1" applyBorder="1" applyAlignment="1">
      <alignment horizontal="right" vertical="center"/>
    </xf>
    <xf numFmtId="4" fontId="43" fillId="0" borderId="28" xfId="6" applyNumberFormat="1" applyFont="1" applyBorder="1" applyAlignment="1">
      <alignment horizontal="right"/>
    </xf>
    <xf numFmtId="0" fontId="43" fillId="0" borderId="16" xfId="6" applyFont="1" applyBorder="1" applyAlignment="1">
      <alignment horizontal="left" vertical="center" wrapText="1" indent="4"/>
    </xf>
    <xf numFmtId="0" fontId="43" fillId="0" borderId="16" xfId="6" applyFont="1" applyBorder="1" applyAlignment="1">
      <alignment horizontal="left" vertical="center" wrapText="1"/>
    </xf>
    <xf numFmtId="4" fontId="44" fillId="0" borderId="28" xfId="6" applyNumberFormat="1" applyFont="1" applyBorder="1" applyAlignment="1">
      <alignment horizontal="right" vertical="center" wrapText="1"/>
    </xf>
    <xf numFmtId="4" fontId="44" fillId="0" borderId="23" xfId="6" applyNumberFormat="1" applyFont="1" applyBorder="1" applyAlignment="1">
      <alignment horizontal="right" vertical="center" wrapText="1"/>
    </xf>
    <xf numFmtId="4" fontId="43" fillId="0" borderId="28" xfId="6" applyNumberFormat="1" applyFont="1" applyFill="1" applyBorder="1" applyAlignment="1">
      <alignment horizontal="right" vertical="center" wrapText="1"/>
    </xf>
    <xf numFmtId="0" fontId="43" fillId="0" borderId="16" xfId="6" applyFont="1" applyBorder="1" applyAlignment="1">
      <alignment horizontal="left" vertical="center" wrapText="1" indent="5"/>
    </xf>
    <xf numFmtId="0" fontId="44" fillId="0" borderId="18" xfId="6" applyFont="1" applyBorder="1" applyAlignment="1">
      <alignment horizontal="left" vertical="center" wrapText="1"/>
    </xf>
    <xf numFmtId="4" fontId="44" fillId="0" borderId="30" xfId="6" applyNumberFormat="1" applyFont="1" applyBorder="1" applyAlignment="1">
      <alignment vertical="center" wrapText="1"/>
    </xf>
    <xf numFmtId="0" fontId="18" fillId="0" borderId="16" xfId="6" applyFont="1" applyBorder="1" applyAlignment="1">
      <alignment horizontal="left" vertical="center" wrapText="1"/>
    </xf>
    <xf numFmtId="0" fontId="8" fillId="2" borderId="0" xfId="11" applyFont="1" applyFill="1" applyBorder="1"/>
    <xf numFmtId="0" fontId="8" fillId="0" borderId="0" xfId="12" applyFont="1" applyAlignment="1">
      <alignment vertical="center"/>
    </xf>
    <xf numFmtId="0" fontId="8" fillId="0" borderId="0" xfId="11" applyFont="1" applyAlignment="1">
      <alignment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28" xfId="12" applyFont="1" applyFill="1" applyBorder="1" applyAlignment="1">
      <alignment horizontal="left" vertical="center" indent="2"/>
    </xf>
    <xf numFmtId="0" fontId="18" fillId="0" borderId="0" xfId="12" applyFont="1" applyAlignment="1">
      <alignment vertical="center"/>
    </xf>
    <xf numFmtId="0" fontId="18" fillId="0" borderId="0" xfId="11" applyFont="1" applyAlignment="1">
      <alignment vertical="center"/>
    </xf>
    <xf numFmtId="0" fontId="8" fillId="0" borderId="0" xfId="10" applyFont="1" applyAlignment="1">
      <alignment vertical="center"/>
    </xf>
    <xf numFmtId="4" fontId="18" fillId="0" borderId="18" xfId="10" applyNumberFormat="1" applyFont="1" applyBorder="1"/>
    <xf numFmtId="0" fontId="8" fillId="0" borderId="0" xfId="10" applyFont="1"/>
    <xf numFmtId="4" fontId="8" fillId="0" borderId="0" xfId="10" applyNumberFormat="1" applyFont="1"/>
    <xf numFmtId="0" fontId="0" fillId="0" borderId="0" xfId="0" applyFill="1" applyBorder="1"/>
    <xf numFmtId="4" fontId="8" fillId="0" borderId="23" xfId="6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3" fontId="18" fillId="0" borderId="28" xfId="6" applyNumberFormat="1" applyFont="1" applyBorder="1" applyAlignment="1">
      <alignment horizontal="right" vertical="center" wrapText="1"/>
    </xf>
    <xf numFmtId="3" fontId="18" fillId="0" borderId="23" xfId="6" applyNumberFormat="1" applyFont="1" applyBorder="1" applyAlignment="1">
      <alignment horizontal="right" vertical="center" wrapText="1"/>
    </xf>
    <xf numFmtId="3" fontId="18" fillId="0" borderId="28" xfId="6" applyNumberFormat="1" applyFont="1" applyBorder="1" applyAlignment="1">
      <alignment horizontal="right" vertical="center"/>
    </xf>
    <xf numFmtId="3" fontId="18" fillId="0" borderId="23" xfId="6" applyNumberFormat="1" applyFont="1" applyBorder="1" applyAlignment="1">
      <alignment horizontal="right" vertical="center"/>
    </xf>
    <xf numFmtId="0" fontId="8" fillId="0" borderId="16" xfId="6" applyFont="1" applyBorder="1" applyAlignment="1">
      <alignment horizontal="left" vertical="center"/>
    </xf>
    <xf numFmtId="0" fontId="8" fillId="0" borderId="23" xfId="6" applyFont="1" applyBorder="1" applyAlignment="1">
      <alignment horizontal="left" vertical="center"/>
    </xf>
    <xf numFmtId="3" fontId="8" fillId="0" borderId="28" xfId="3" applyNumberFormat="1" applyFont="1" applyBorder="1" applyAlignment="1">
      <alignment horizontal="right"/>
    </xf>
    <xf numFmtId="3" fontId="8" fillId="0" borderId="28" xfId="6" applyNumberFormat="1" applyFont="1" applyBorder="1" applyAlignment="1">
      <alignment horizontal="right" vertical="center"/>
    </xf>
    <xf numFmtId="3" fontId="8" fillId="0" borderId="23" xfId="6" applyNumberFormat="1" applyFont="1" applyBorder="1" applyAlignment="1">
      <alignment horizontal="right" vertical="center"/>
    </xf>
    <xf numFmtId="0" fontId="18" fillId="0" borderId="16" xfId="6" applyFont="1" applyBorder="1" applyAlignment="1">
      <alignment vertical="center"/>
    </xf>
    <xf numFmtId="0" fontId="18" fillId="0" borderId="23" xfId="6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8" fillId="0" borderId="23" xfId="6" applyFont="1" applyBorder="1" applyAlignment="1">
      <alignment horizontal="left" vertical="center" wrapText="1"/>
    </xf>
    <xf numFmtId="0" fontId="18" fillId="0" borderId="18" xfId="6" applyFont="1" applyBorder="1" applyAlignment="1">
      <alignment vertical="center"/>
    </xf>
    <xf numFmtId="0" fontId="18" fillId="0" borderId="20" xfId="6" applyFont="1" applyBorder="1" applyAlignment="1">
      <alignment vertical="center"/>
    </xf>
    <xf numFmtId="3" fontId="18" fillId="0" borderId="20" xfId="6" applyNumberFormat="1" applyFont="1" applyBorder="1" applyAlignment="1">
      <alignment horizontal="right" vertical="center"/>
    </xf>
    <xf numFmtId="0" fontId="10" fillId="0" borderId="0" xfId="6" applyFill="1" applyBorder="1"/>
    <xf numFmtId="165" fontId="21" fillId="0" borderId="0" xfId="5" applyNumberFormat="1" applyFont="1" applyFill="1" applyBorder="1" applyAlignment="1" applyProtection="1">
      <alignment horizontal="center"/>
    </xf>
    <xf numFmtId="0" fontId="18" fillId="0" borderId="0" xfId="6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 vertical="center" wrapText="1"/>
    </xf>
    <xf numFmtId="0" fontId="20" fillId="0" borderId="0" xfId="11" applyFont="1"/>
    <xf numFmtId="0" fontId="20" fillId="0" borderId="0" xfId="11" applyFont="1" applyBorder="1"/>
    <xf numFmtId="0" fontId="45" fillId="0" borderId="0" xfId="0" applyFont="1"/>
    <xf numFmtId="0" fontId="45" fillId="0" borderId="0" xfId="0" applyFont="1" applyFill="1" applyBorder="1"/>
    <xf numFmtId="0" fontId="21" fillId="0" borderId="0" xfId="6" applyFont="1" applyFill="1" applyBorder="1" applyAlignment="1">
      <alignment horizontal="center" vertical="center"/>
    </xf>
    <xf numFmtId="0" fontId="21" fillId="0" borderId="17" xfId="6" applyFont="1" applyFill="1" applyBorder="1" applyAlignment="1">
      <alignment horizontal="center" vertical="center"/>
    </xf>
    <xf numFmtId="0" fontId="45" fillId="0" borderId="0" xfId="0" applyFont="1" applyFill="1"/>
    <xf numFmtId="0" fontId="47" fillId="0" borderId="0" xfId="6" applyFont="1"/>
    <xf numFmtId="0" fontId="46" fillId="0" borderId="0" xfId="6" applyFont="1" applyFill="1" applyBorder="1" applyAlignment="1">
      <alignment horizontal="center" vertical="center"/>
    </xf>
    <xf numFmtId="0" fontId="47" fillId="0" borderId="0" xfId="6" applyFont="1" applyFill="1" applyBorder="1"/>
    <xf numFmtId="0" fontId="32" fillId="0" borderId="0" xfId="0" applyFont="1" applyAlignment="1">
      <alignment vertical="center"/>
    </xf>
    <xf numFmtId="0" fontId="12" fillId="6" borderId="1" xfId="0" applyFont="1" applyFill="1" applyBorder="1"/>
    <xf numFmtId="0" fontId="14" fillId="6" borderId="2" xfId="1" applyFont="1" applyFill="1" applyBorder="1" applyAlignment="1"/>
    <xf numFmtId="0" fontId="12" fillId="6" borderId="4" xfId="0" applyFont="1" applyFill="1" applyBorder="1"/>
    <xf numFmtId="3" fontId="15" fillId="6" borderId="0" xfId="1" applyNumberFormat="1" applyFont="1" applyFill="1" applyBorder="1" applyAlignment="1"/>
    <xf numFmtId="0" fontId="15" fillId="6" borderId="0" xfId="1" applyFont="1" applyFill="1" applyBorder="1" applyAlignment="1"/>
    <xf numFmtId="0" fontId="12" fillId="6" borderId="6" xfId="0" applyFont="1" applyFill="1" applyBorder="1"/>
    <xf numFmtId="0" fontId="15" fillId="6" borderId="7" xfId="2" applyNumberFormat="1" applyFont="1" applyFill="1" applyBorder="1" applyAlignment="1">
      <alignment vertical="center"/>
    </xf>
    <xf numFmtId="0" fontId="13" fillId="6" borderId="6" xfId="0" applyFont="1" applyFill="1" applyBorder="1"/>
    <xf numFmtId="0" fontId="33" fillId="6" borderId="23" xfId="0" applyFont="1" applyFill="1" applyBorder="1" applyAlignment="1">
      <alignment horizontal="center" vertical="center" wrapText="1"/>
    </xf>
    <xf numFmtId="0" fontId="33" fillId="6" borderId="26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center" vertical="center" wrapText="1"/>
    </xf>
    <xf numFmtId="0" fontId="40" fillId="6" borderId="2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 applyProtection="1">
      <alignment vertical="center"/>
    </xf>
    <xf numFmtId="3" fontId="24" fillId="6" borderId="14" xfId="0" applyNumberFormat="1" applyFont="1" applyFill="1" applyBorder="1" applyAlignment="1" applyProtection="1">
      <alignment horizontal="center" vertical="center" wrapText="1"/>
    </xf>
    <xf numFmtId="3" fontId="24" fillId="6" borderId="14" xfId="0" applyNumberFormat="1" applyFont="1" applyFill="1" applyBorder="1" applyAlignment="1" applyProtection="1">
      <alignment horizontal="center" wrapText="1"/>
    </xf>
    <xf numFmtId="3" fontId="29" fillId="4" borderId="11" xfId="0" applyNumberFormat="1" applyFont="1" applyFill="1" applyBorder="1" applyAlignment="1" applyProtection="1">
      <alignment horizontal="right" wrapText="1"/>
      <protection locked="0"/>
    </xf>
    <xf numFmtId="3" fontId="25" fillId="4" borderId="11" xfId="0" applyNumberFormat="1" applyFont="1" applyFill="1" applyBorder="1" applyAlignment="1" applyProtection="1">
      <alignment horizontal="right" wrapText="1"/>
      <protection locked="0"/>
    </xf>
    <xf numFmtId="3" fontId="25" fillId="4" borderId="11" xfId="0" applyNumberFormat="1" applyFont="1" applyFill="1" applyBorder="1" applyAlignment="1" applyProtection="1">
      <alignment horizontal="right"/>
      <protection locked="0"/>
    </xf>
    <xf numFmtId="3" fontId="18" fillId="4" borderId="11" xfId="7" applyNumberFormat="1" applyFont="1" applyFill="1" applyBorder="1"/>
    <xf numFmtId="0" fontId="18" fillId="7" borderId="14" xfId="6" applyFont="1" applyFill="1" applyBorder="1" applyAlignment="1">
      <alignment horizontal="center"/>
    </xf>
    <xf numFmtId="0" fontId="18" fillId="7" borderId="14" xfId="6" applyFont="1" applyFill="1" applyBorder="1" applyAlignment="1">
      <alignment horizontal="center" wrapText="1"/>
    </xf>
    <xf numFmtId="0" fontId="21" fillId="7" borderId="14" xfId="5" applyFont="1" applyFill="1" applyBorder="1" applyAlignment="1">
      <alignment horizontal="center" vertical="center"/>
    </xf>
    <xf numFmtId="0" fontId="21" fillId="7" borderId="14" xfId="5" applyFont="1" applyFill="1" applyBorder="1" applyAlignment="1">
      <alignment horizontal="center" vertical="center" wrapText="1"/>
    </xf>
    <xf numFmtId="0" fontId="21" fillId="7" borderId="10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 wrapText="1"/>
    </xf>
    <xf numFmtId="0" fontId="21" fillId="7" borderId="26" xfId="6" applyFont="1" applyFill="1" applyBorder="1" applyAlignment="1">
      <alignment horizontal="center" vertical="center" wrapText="1"/>
    </xf>
    <xf numFmtId="0" fontId="48" fillId="7" borderId="30" xfId="5" applyFont="1" applyFill="1" applyBorder="1" applyAlignment="1">
      <alignment horizontal="center" vertical="center"/>
    </xf>
    <xf numFmtId="0" fontId="48" fillId="7" borderId="30" xfId="5" applyFont="1" applyFill="1" applyBorder="1" applyAlignment="1">
      <alignment horizontal="center" vertical="center" wrapText="1"/>
    </xf>
    <xf numFmtId="0" fontId="44" fillId="0" borderId="0" xfId="6" applyFont="1"/>
    <xf numFmtId="0" fontId="6" fillId="0" borderId="28" xfId="12" applyFont="1" applyFill="1" applyBorder="1" applyAlignment="1">
      <alignment horizontal="left" vertical="center" indent="2"/>
    </xf>
    <xf numFmtId="0" fontId="33" fillId="0" borderId="16" xfId="0" applyFont="1" applyBorder="1" applyAlignment="1">
      <alignment horizontal="justify" vertical="center" wrapText="1"/>
    </xf>
    <xf numFmtId="49" fontId="12" fillId="0" borderId="7" xfId="0" applyNumberFormat="1" applyFont="1" applyBorder="1"/>
    <xf numFmtId="3" fontId="12" fillId="0" borderId="10" xfId="0" applyNumberFormat="1" applyFont="1" applyBorder="1"/>
    <xf numFmtId="4" fontId="12" fillId="0" borderId="6" xfId="0" applyNumberFormat="1" applyFont="1" applyFill="1" applyBorder="1"/>
    <xf numFmtId="3" fontId="12" fillId="0" borderId="10" xfId="0" applyNumberFormat="1" applyFont="1" applyFill="1" applyBorder="1"/>
    <xf numFmtId="0" fontId="10" fillId="2" borderId="10" xfId="6" applyFill="1" applyBorder="1" applyAlignment="1">
      <alignment horizontal="left" indent="4"/>
    </xf>
    <xf numFmtId="3" fontId="10" fillId="2" borderId="10" xfId="7" applyNumberFormat="1" applyFont="1" applyFill="1" applyBorder="1"/>
    <xf numFmtId="0" fontId="4" fillId="0" borderId="28" xfId="12" applyFont="1" applyFill="1" applyBorder="1" applyAlignment="1">
      <alignment horizontal="left" vertical="center" wrapText="1" indent="2"/>
    </xf>
    <xf numFmtId="3" fontId="8" fillId="0" borderId="27" xfId="3" applyNumberFormat="1" applyFont="1" applyBorder="1" applyAlignment="1">
      <alignment horizontal="right"/>
    </xf>
    <xf numFmtId="0" fontId="8" fillId="0" borderId="25" xfId="6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" fontId="8" fillId="0" borderId="27" xfId="6" applyNumberFormat="1" applyFont="1" applyBorder="1" applyAlignment="1">
      <alignment horizontal="right" vertical="center"/>
    </xf>
    <xf numFmtId="0" fontId="3" fillId="2" borderId="11" xfId="6" applyFont="1" applyFill="1" applyBorder="1" applyAlignment="1">
      <alignment horizontal="left" indent="4"/>
    </xf>
    <xf numFmtId="169" fontId="0" fillId="0" borderId="0" xfId="0" applyNumberFormat="1"/>
    <xf numFmtId="3" fontId="21" fillId="0" borderId="9" xfId="5" applyNumberFormat="1" applyFont="1" applyFill="1" applyBorder="1" applyAlignment="1">
      <alignment horizontal="right" vertical="center"/>
    </xf>
    <xf numFmtId="3" fontId="18" fillId="0" borderId="9" xfId="6" applyNumberFormat="1" applyFont="1" applyFill="1" applyBorder="1"/>
    <xf numFmtId="3" fontId="9" fillId="0" borderId="11" xfId="6" applyNumberFormat="1" applyFont="1" applyBorder="1"/>
    <xf numFmtId="3" fontId="18" fillId="0" borderId="11" xfId="6" applyNumberFormat="1" applyFont="1" applyBorder="1"/>
    <xf numFmtId="3" fontId="51" fillId="0" borderId="0" xfId="0" applyNumberFormat="1" applyFont="1"/>
    <xf numFmtId="3" fontId="9" fillId="0" borderId="10" xfId="6" applyNumberFormat="1" applyFont="1" applyBorder="1"/>
    <xf numFmtId="3" fontId="18" fillId="0" borderId="14" xfId="6" applyNumberFormat="1" applyFont="1" applyBorder="1"/>
    <xf numFmtId="3" fontId="21" fillId="2" borderId="28" xfId="5" applyNumberFormat="1" applyFont="1" applyFill="1" applyBorder="1" applyAlignment="1">
      <alignment horizontal="right" vertical="center"/>
    </xf>
    <xf numFmtId="3" fontId="8" fillId="0" borderId="28" xfId="11" applyNumberFormat="1" applyFont="1" applyFill="1" applyBorder="1" applyAlignment="1">
      <alignment horizontal="right" vertical="center"/>
    </xf>
    <xf numFmtId="3" fontId="18" fillId="0" borderId="28" xfId="11" applyNumberFormat="1" applyFont="1" applyFill="1" applyBorder="1" applyAlignment="1">
      <alignment horizontal="right" vertical="center"/>
    </xf>
    <xf numFmtId="3" fontId="8" fillId="0" borderId="28" xfId="10" applyNumberFormat="1" applyFont="1" applyFill="1" applyBorder="1" applyAlignment="1">
      <alignment horizontal="right" vertical="center"/>
    </xf>
    <xf numFmtId="3" fontId="18" fillId="0" borderId="30" xfId="10" applyNumberFormat="1" applyFont="1" applyBorder="1"/>
    <xf numFmtId="0" fontId="2" fillId="0" borderId="5" xfId="6" applyFont="1" applyBorder="1"/>
    <xf numFmtId="0" fontId="13" fillId="0" borderId="0" xfId="0" applyFont="1" applyFill="1" applyBorder="1" applyAlignment="1">
      <alignment horizontal="center"/>
    </xf>
    <xf numFmtId="0" fontId="15" fillId="6" borderId="3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/>
    </xf>
    <xf numFmtId="0" fontId="15" fillId="6" borderId="5" xfId="1" applyFont="1" applyFill="1" applyBorder="1" applyAlignment="1">
      <alignment horizontal="center"/>
    </xf>
    <xf numFmtId="0" fontId="15" fillId="6" borderId="2" xfId="1" applyFont="1" applyFill="1" applyBorder="1" applyAlignment="1">
      <alignment horizontal="center"/>
    </xf>
    <xf numFmtId="0" fontId="15" fillId="6" borderId="3" xfId="1" applyFont="1" applyFill="1" applyBorder="1" applyAlignment="1">
      <alignment horizontal="center"/>
    </xf>
    <xf numFmtId="0" fontId="15" fillId="6" borderId="9" xfId="1" applyFont="1" applyFill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 wrapText="1"/>
    </xf>
    <xf numFmtId="0" fontId="15" fillId="6" borderId="2" xfId="3" applyFont="1" applyFill="1" applyBorder="1" applyAlignment="1">
      <alignment vertical="center"/>
    </xf>
    <xf numFmtId="0" fontId="15" fillId="6" borderId="3" xfId="3" applyFont="1" applyFill="1" applyBorder="1" applyAlignment="1">
      <alignment vertical="center"/>
    </xf>
    <xf numFmtId="0" fontId="15" fillId="6" borderId="7" xfId="3" applyFont="1" applyFill="1" applyBorder="1" applyAlignment="1">
      <alignment vertical="center"/>
    </xf>
    <xf numFmtId="0" fontId="15" fillId="6" borderId="8" xfId="3" applyFont="1" applyFill="1" applyBorder="1" applyAlignment="1">
      <alignment vertical="center"/>
    </xf>
    <xf numFmtId="0" fontId="15" fillId="6" borderId="1" xfId="3" applyFont="1" applyFill="1" applyBorder="1" applyAlignment="1">
      <alignment horizontal="right" vertical="top"/>
    </xf>
    <xf numFmtId="0" fontId="15" fillId="6" borderId="6" xfId="3" applyFont="1" applyFill="1" applyBorder="1" applyAlignment="1">
      <alignment horizontal="right" vertical="top"/>
    </xf>
    <xf numFmtId="0" fontId="15" fillId="4" borderId="7" xfId="1" applyNumberFormat="1" applyFont="1" applyFill="1" applyBorder="1" applyAlignment="1" applyProtection="1">
      <alignment horizontal="center"/>
      <protection locked="0"/>
    </xf>
    <xf numFmtId="0" fontId="15" fillId="6" borderId="7" xfId="2" applyNumberFormat="1" applyFont="1" applyFill="1" applyBorder="1" applyAlignment="1">
      <alignment horizontal="center" vertical="center"/>
    </xf>
    <xf numFmtId="0" fontId="15" fillId="6" borderId="8" xfId="2" applyNumberFormat="1" applyFont="1" applyFill="1" applyBorder="1" applyAlignment="1">
      <alignment horizontal="center" vertical="center"/>
    </xf>
    <xf numFmtId="0" fontId="38" fillId="0" borderId="29" xfId="0" applyFont="1" applyBorder="1" applyAlignment="1">
      <alignment vertical="center" wrapText="1"/>
    </xf>
    <xf numFmtId="0" fontId="33" fillId="0" borderId="16" xfId="0" applyFont="1" applyBorder="1" applyAlignment="1">
      <alignment horizontal="justify" vertical="center" wrapText="1"/>
    </xf>
    <xf numFmtId="0" fontId="33" fillId="0" borderId="23" xfId="0" applyFont="1" applyBorder="1" applyAlignment="1">
      <alignment horizontal="justify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3" fillId="5" borderId="24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0" fontId="33" fillId="5" borderId="27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justify" vertical="center" wrapText="1"/>
    </xf>
    <xf numFmtId="0" fontId="34" fillId="0" borderId="26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33" fillId="6" borderId="27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justify" vertical="center" wrapText="1"/>
    </xf>
    <xf numFmtId="0" fontId="33" fillId="0" borderId="22" xfId="0" applyFont="1" applyBorder="1" applyAlignment="1">
      <alignment horizontal="justify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25" xfId="0" applyFont="1" applyFill="1" applyBorder="1" applyAlignment="1">
      <alignment horizontal="center" vertical="center" wrapText="1"/>
    </xf>
    <xf numFmtId="0" fontId="33" fillId="6" borderId="26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center" vertical="center"/>
    </xf>
    <xf numFmtId="0" fontId="40" fillId="6" borderId="20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 wrapText="1"/>
    </xf>
    <xf numFmtId="0" fontId="40" fillId="6" borderId="19" xfId="0" applyFont="1" applyFill="1" applyBorder="1" applyAlignment="1">
      <alignment horizontal="center" vertical="center" wrapText="1"/>
    </xf>
    <xf numFmtId="0" fontId="40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vertical="center"/>
    </xf>
    <xf numFmtId="2" fontId="30" fillId="6" borderId="1" xfId="0" applyNumberFormat="1" applyFont="1" applyFill="1" applyBorder="1" applyAlignment="1" applyProtection="1">
      <alignment horizontal="center" vertical="top" wrapText="1"/>
      <protection locked="0"/>
    </xf>
    <xf numFmtId="0" fontId="31" fillId="6" borderId="2" xfId="0" applyFont="1" applyFill="1" applyBorder="1" applyAlignment="1">
      <alignment horizontal="center" vertical="top" wrapText="1"/>
    </xf>
    <xf numFmtId="0" fontId="31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4" fillId="6" borderId="5" xfId="0" applyFont="1" applyFill="1" applyBorder="1" applyAlignment="1" applyProtection="1">
      <alignment horizontal="center" vertical="center"/>
    </xf>
    <xf numFmtId="2" fontId="24" fillId="6" borderId="4" xfId="0" applyNumberFormat="1" applyFont="1" applyFill="1" applyBorder="1" applyAlignment="1" applyProtection="1">
      <alignment horizontal="center" vertical="center"/>
    </xf>
    <xf numFmtId="2" fontId="24" fillId="6" borderId="0" xfId="0" applyNumberFormat="1" applyFont="1" applyFill="1" applyBorder="1" applyAlignment="1" applyProtection="1">
      <alignment horizontal="center" vertical="center"/>
    </xf>
    <xf numFmtId="2" fontId="24" fillId="6" borderId="5" xfId="0" applyNumberFormat="1" applyFont="1" applyFill="1" applyBorder="1" applyAlignment="1" applyProtection="1">
      <alignment horizontal="center" vertical="center"/>
    </xf>
    <xf numFmtId="0" fontId="24" fillId="6" borderId="6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 applyProtection="1">
      <alignment horizontal="center" vertical="center"/>
    </xf>
    <xf numFmtId="0" fontId="24" fillId="6" borderId="8" xfId="0" applyFont="1" applyFill="1" applyBorder="1" applyAlignment="1" applyProtection="1">
      <alignment horizontal="center" vertical="center"/>
    </xf>
    <xf numFmtId="0" fontId="5" fillId="2" borderId="0" xfId="6" applyFont="1" applyFill="1" applyBorder="1" applyAlignment="1">
      <alignment horizontal="left" wrapText="1"/>
    </xf>
    <xf numFmtId="0" fontId="10" fillId="2" borderId="0" xfId="6" applyFill="1" applyBorder="1" applyAlignment="1">
      <alignment horizontal="left" wrapText="1"/>
    </xf>
    <xf numFmtId="0" fontId="7" fillId="2" borderId="0" xfId="6" applyFont="1" applyFill="1" applyBorder="1" applyAlignment="1">
      <alignment horizontal="left" wrapText="1"/>
    </xf>
    <xf numFmtId="0" fontId="18" fillId="0" borderId="0" xfId="6" applyFont="1" applyAlignment="1">
      <alignment horizontal="right"/>
    </xf>
    <xf numFmtId="0" fontId="18" fillId="7" borderId="14" xfId="6" applyFont="1" applyFill="1" applyBorder="1" applyAlignment="1">
      <alignment horizontal="center" vertical="center" wrapText="1"/>
    </xf>
    <xf numFmtId="3" fontId="18" fillId="7" borderId="14" xfId="6" applyNumberFormat="1" applyFont="1" applyFill="1" applyBorder="1" applyAlignment="1">
      <alignment horizontal="center"/>
    </xf>
    <xf numFmtId="0" fontId="18" fillId="7" borderId="14" xfId="6" applyFont="1" applyFill="1" applyBorder="1" applyAlignment="1">
      <alignment horizontal="center"/>
    </xf>
    <xf numFmtId="0" fontId="18" fillId="7" borderId="6" xfId="6" applyFont="1" applyFill="1" applyBorder="1" applyAlignment="1">
      <alignment horizontal="center"/>
    </xf>
    <xf numFmtId="0" fontId="18" fillId="7" borderId="7" xfId="6" applyFont="1" applyFill="1" applyBorder="1" applyAlignment="1">
      <alignment horizontal="center"/>
    </xf>
    <xf numFmtId="0" fontId="18" fillId="7" borderId="8" xfId="6" applyFont="1" applyFill="1" applyBorder="1" applyAlignment="1">
      <alignment horizontal="center"/>
    </xf>
    <xf numFmtId="2" fontId="18" fillId="7" borderId="4" xfId="6" applyNumberFormat="1" applyFont="1" applyFill="1" applyBorder="1" applyAlignment="1">
      <alignment horizontal="center"/>
    </xf>
    <xf numFmtId="0" fontId="18" fillId="7" borderId="0" xfId="6" applyFont="1" applyFill="1" applyBorder="1" applyAlignment="1">
      <alignment horizontal="center"/>
    </xf>
    <xf numFmtId="0" fontId="18" fillId="7" borderId="5" xfId="6" applyFont="1" applyFill="1" applyBorder="1" applyAlignment="1">
      <alignment horizontal="center"/>
    </xf>
    <xf numFmtId="0" fontId="18" fillId="7" borderId="4" xfId="6" applyFont="1" applyFill="1" applyBorder="1" applyAlignment="1">
      <alignment horizontal="center"/>
    </xf>
    <xf numFmtId="0" fontId="18" fillId="7" borderId="1" xfId="6" applyFont="1" applyFill="1" applyBorder="1" applyAlignment="1">
      <alignment horizontal="center"/>
    </xf>
    <xf numFmtId="0" fontId="18" fillId="7" borderId="2" xfId="6" applyFont="1" applyFill="1" applyBorder="1" applyAlignment="1">
      <alignment horizontal="center"/>
    </xf>
    <xf numFmtId="0" fontId="18" fillId="7" borderId="3" xfId="6" applyFont="1" applyFill="1" applyBorder="1" applyAlignment="1">
      <alignment horizontal="center"/>
    </xf>
    <xf numFmtId="165" fontId="21" fillId="7" borderId="1" xfId="5" applyNumberFormat="1" applyFont="1" applyFill="1" applyBorder="1" applyAlignment="1" applyProtection="1">
      <alignment horizontal="center"/>
    </xf>
    <xf numFmtId="165" fontId="21" fillId="7" borderId="2" xfId="5" applyNumberFormat="1" applyFont="1" applyFill="1" applyBorder="1" applyAlignment="1" applyProtection="1">
      <alignment horizontal="center"/>
    </xf>
    <xf numFmtId="165" fontId="21" fillId="7" borderId="3" xfId="5" applyNumberFormat="1" applyFont="1" applyFill="1" applyBorder="1" applyAlignment="1" applyProtection="1">
      <alignment horizontal="center"/>
    </xf>
    <xf numFmtId="165" fontId="21" fillId="7" borderId="4" xfId="5" applyNumberFormat="1" applyFont="1" applyFill="1" applyBorder="1" applyAlignment="1" applyProtection="1">
      <alignment horizontal="center"/>
      <protection locked="0"/>
    </xf>
    <xf numFmtId="165" fontId="21" fillId="7" borderId="0" xfId="5" applyNumberFormat="1" applyFont="1" applyFill="1" applyBorder="1" applyAlignment="1" applyProtection="1">
      <alignment horizontal="center"/>
      <protection locked="0"/>
    </xf>
    <xf numFmtId="165" fontId="21" fillId="7" borderId="5" xfId="5" applyNumberFormat="1" applyFont="1" applyFill="1" applyBorder="1" applyAlignment="1" applyProtection="1">
      <alignment horizontal="center"/>
      <protection locked="0"/>
    </xf>
    <xf numFmtId="165" fontId="21" fillId="7" borderId="4" xfId="5" applyNumberFormat="1" applyFont="1" applyFill="1" applyBorder="1" applyAlignment="1" applyProtection="1">
      <alignment horizontal="center"/>
    </xf>
    <xf numFmtId="165" fontId="21" fillId="7" borderId="0" xfId="5" applyNumberFormat="1" applyFont="1" applyFill="1" applyBorder="1" applyAlignment="1" applyProtection="1">
      <alignment horizontal="center"/>
    </xf>
    <xf numFmtId="165" fontId="21" fillId="7" borderId="5" xfId="5" applyNumberFormat="1" applyFont="1" applyFill="1" applyBorder="1" applyAlignment="1" applyProtection="1">
      <alignment horizontal="center"/>
    </xf>
    <xf numFmtId="165" fontId="21" fillId="7" borderId="6" xfId="5" applyNumberFormat="1" applyFont="1" applyFill="1" applyBorder="1" applyAlignment="1" applyProtection="1">
      <alignment horizontal="center"/>
    </xf>
    <xf numFmtId="165" fontId="21" fillId="7" borderId="7" xfId="5" applyNumberFormat="1" applyFont="1" applyFill="1" applyBorder="1" applyAlignment="1" applyProtection="1">
      <alignment horizontal="center"/>
    </xf>
    <xf numFmtId="165" fontId="21" fillId="7" borderId="8" xfId="5" applyNumberFormat="1" applyFont="1" applyFill="1" applyBorder="1" applyAlignment="1" applyProtection="1">
      <alignment horizontal="center"/>
    </xf>
    <xf numFmtId="0" fontId="21" fillId="7" borderId="1" xfId="5" applyFont="1" applyFill="1" applyBorder="1" applyAlignment="1">
      <alignment horizontal="center" vertical="center"/>
    </xf>
    <xf numFmtId="0" fontId="21" fillId="7" borderId="3" xfId="5" applyFont="1" applyFill="1" applyBorder="1" applyAlignment="1">
      <alignment horizontal="center" vertical="center"/>
    </xf>
    <xf numFmtId="0" fontId="21" fillId="7" borderId="4" xfId="5" applyFont="1" applyFill="1" applyBorder="1" applyAlignment="1">
      <alignment horizontal="center" vertical="center"/>
    </xf>
    <xf numFmtId="0" fontId="21" fillId="7" borderId="5" xfId="5" applyFont="1" applyFill="1" applyBorder="1" applyAlignment="1">
      <alignment horizontal="center" vertical="center"/>
    </xf>
    <xf numFmtId="0" fontId="21" fillId="7" borderId="6" xfId="5" applyFont="1" applyFill="1" applyBorder="1" applyAlignment="1">
      <alignment horizontal="center" vertical="center"/>
    </xf>
    <xf numFmtId="0" fontId="21" fillId="7" borderId="8" xfId="5" applyFont="1" applyFill="1" applyBorder="1" applyAlignment="1">
      <alignment horizontal="center" vertical="center"/>
    </xf>
    <xf numFmtId="0" fontId="21" fillId="7" borderId="12" xfId="5" applyFont="1" applyFill="1" applyBorder="1" applyAlignment="1">
      <alignment horizontal="center" vertical="center"/>
    </xf>
    <xf numFmtId="0" fontId="21" fillId="7" borderId="13" xfId="5" applyFont="1" applyFill="1" applyBorder="1" applyAlignment="1">
      <alignment horizontal="center" vertical="center"/>
    </xf>
    <xf numFmtId="0" fontId="21" fillId="7" borderId="9" xfId="5" applyFont="1" applyFill="1" applyBorder="1" applyAlignment="1">
      <alignment horizontal="center" vertical="center"/>
    </xf>
    <xf numFmtId="0" fontId="21" fillId="7" borderId="10" xfId="5" applyFont="1" applyFill="1" applyBorder="1" applyAlignment="1">
      <alignment horizontal="center" vertical="center"/>
    </xf>
    <xf numFmtId="0" fontId="21" fillId="7" borderId="24" xfId="5" applyFont="1" applyFill="1" applyBorder="1" applyAlignment="1">
      <alignment horizontal="center" vertical="center"/>
    </xf>
    <xf numFmtId="0" fontId="21" fillId="7" borderId="27" xfId="5" applyFont="1" applyFill="1" applyBorder="1" applyAlignment="1">
      <alignment horizontal="center" vertical="center"/>
    </xf>
    <xf numFmtId="0" fontId="21" fillId="7" borderId="30" xfId="5" applyFont="1" applyFill="1" applyBorder="1" applyAlignment="1">
      <alignment horizontal="center" vertical="center"/>
    </xf>
    <xf numFmtId="165" fontId="21" fillId="7" borderId="21" xfId="5" applyNumberFormat="1" applyFont="1" applyFill="1" applyBorder="1" applyAlignment="1" applyProtection="1">
      <alignment horizontal="center"/>
    </xf>
    <xf numFmtId="165" fontId="21" fillId="7" borderId="29" xfId="5" applyNumberFormat="1" applyFont="1" applyFill="1" applyBorder="1" applyAlignment="1" applyProtection="1">
      <alignment horizontal="center"/>
    </xf>
    <xf numFmtId="165" fontId="21" fillId="7" borderId="22" xfId="5" applyNumberFormat="1" applyFont="1" applyFill="1" applyBorder="1" applyAlignment="1" applyProtection="1">
      <alignment horizontal="center"/>
    </xf>
    <xf numFmtId="165" fontId="21" fillId="7" borderId="16" xfId="5" applyNumberFormat="1" applyFont="1" applyFill="1" applyBorder="1" applyAlignment="1" applyProtection="1">
      <alignment horizontal="center"/>
      <protection locked="0"/>
    </xf>
    <xf numFmtId="165" fontId="21" fillId="7" borderId="23" xfId="5" applyNumberFormat="1" applyFont="1" applyFill="1" applyBorder="1" applyAlignment="1" applyProtection="1">
      <alignment horizontal="center"/>
      <protection locked="0"/>
    </xf>
    <xf numFmtId="165" fontId="21" fillId="7" borderId="16" xfId="5" applyNumberFormat="1" applyFont="1" applyFill="1" applyBorder="1" applyAlignment="1" applyProtection="1">
      <alignment horizontal="center"/>
    </xf>
    <xf numFmtId="165" fontId="21" fillId="7" borderId="23" xfId="5" applyNumberFormat="1" applyFont="1" applyFill="1" applyBorder="1" applyAlignment="1" applyProtection="1">
      <alignment horizontal="center"/>
    </xf>
    <xf numFmtId="165" fontId="21" fillId="7" borderId="25" xfId="5" applyNumberFormat="1" applyFont="1" applyFill="1" applyBorder="1" applyAlignment="1" applyProtection="1">
      <alignment horizontal="center"/>
    </xf>
    <xf numFmtId="165" fontId="21" fillId="7" borderId="17" xfId="5" applyNumberFormat="1" applyFont="1" applyFill="1" applyBorder="1" applyAlignment="1" applyProtection="1">
      <alignment horizontal="center"/>
    </xf>
    <xf numFmtId="165" fontId="21" fillId="7" borderId="26" xfId="5" applyNumberFormat="1" applyFont="1" applyFill="1" applyBorder="1" applyAlignment="1" applyProtection="1">
      <alignment horizontal="center"/>
    </xf>
    <xf numFmtId="0" fontId="18" fillId="0" borderId="21" xfId="6" applyFont="1" applyBorder="1" applyAlignment="1">
      <alignment horizontal="justify" vertical="center" wrapText="1"/>
    </xf>
    <xf numFmtId="0" fontId="18" fillId="0" borderId="31" xfId="6" applyFont="1" applyBorder="1" applyAlignment="1">
      <alignment horizontal="justify" vertical="center" wrapText="1"/>
    </xf>
    <xf numFmtId="0" fontId="21" fillId="7" borderId="21" xfId="6" applyFont="1" applyFill="1" applyBorder="1" applyAlignment="1">
      <alignment horizontal="center" vertical="center"/>
    </xf>
    <xf numFmtId="0" fontId="21" fillId="7" borderId="29" xfId="6" applyFont="1" applyFill="1" applyBorder="1" applyAlignment="1">
      <alignment horizontal="center" vertical="center"/>
    </xf>
    <xf numFmtId="0" fontId="21" fillId="7" borderId="31" xfId="6" applyFont="1" applyFill="1" applyBorder="1" applyAlignment="1">
      <alignment horizontal="center" vertical="center"/>
    </xf>
    <xf numFmtId="0" fontId="21" fillId="7" borderId="16" xfId="6" applyFont="1" applyFill="1" applyBorder="1" applyAlignment="1">
      <alignment horizontal="center" vertical="center"/>
    </xf>
    <xf numFmtId="0" fontId="21" fillId="7" borderId="0" xfId="6" applyFont="1" applyFill="1" applyBorder="1" applyAlignment="1">
      <alignment horizontal="center" vertical="center"/>
    </xf>
    <xf numFmtId="0" fontId="21" fillId="7" borderId="32" xfId="6" applyFont="1" applyFill="1" applyBorder="1" applyAlignment="1">
      <alignment horizontal="center" vertical="center"/>
    </xf>
    <xf numFmtId="0" fontId="21" fillId="7" borderId="25" xfId="6" applyFont="1" applyFill="1" applyBorder="1" applyAlignment="1">
      <alignment horizontal="center" vertical="center"/>
    </xf>
    <xf numFmtId="0" fontId="21" fillId="7" borderId="17" xfId="6" applyFont="1" applyFill="1" applyBorder="1" applyAlignment="1">
      <alignment horizontal="center" vertical="center"/>
    </xf>
    <xf numFmtId="0" fontId="21" fillId="7" borderId="33" xfId="6" applyFont="1" applyFill="1" applyBorder="1" applyAlignment="1">
      <alignment horizontal="center" vertical="center"/>
    </xf>
    <xf numFmtId="0" fontId="21" fillId="7" borderId="22" xfId="6" applyFont="1" applyFill="1" applyBorder="1" applyAlignment="1">
      <alignment horizontal="center" vertical="center"/>
    </xf>
    <xf numFmtId="0" fontId="21" fillId="7" borderId="26" xfId="6" applyFont="1" applyFill="1" applyBorder="1" applyAlignment="1">
      <alignment horizontal="center" vertical="center"/>
    </xf>
    <xf numFmtId="0" fontId="21" fillId="7" borderId="18" xfId="6" applyFont="1" applyFill="1" applyBorder="1" applyAlignment="1">
      <alignment horizontal="center" vertical="center" wrapText="1"/>
    </xf>
    <xf numFmtId="0" fontId="21" fillId="7" borderId="19" xfId="6" applyFont="1" applyFill="1" applyBorder="1" applyAlignment="1">
      <alignment horizontal="center" vertical="center" wrapText="1"/>
    </xf>
    <xf numFmtId="0" fontId="21" fillId="7" borderId="20" xfId="6" applyFont="1" applyFill="1" applyBorder="1" applyAlignment="1">
      <alignment horizontal="center" vertical="center" wrapText="1"/>
    </xf>
    <xf numFmtId="0" fontId="21" fillId="7" borderId="24" xfId="6" applyFont="1" applyFill="1" applyBorder="1" applyAlignment="1">
      <alignment horizontal="center" vertical="center" wrapText="1"/>
    </xf>
    <xf numFmtId="0" fontId="21" fillId="7" borderId="27" xfId="6" applyFont="1" applyFill="1" applyBorder="1" applyAlignment="1">
      <alignment horizontal="center" vertical="center" wrapText="1"/>
    </xf>
    <xf numFmtId="0" fontId="46" fillId="7" borderId="24" xfId="6" applyFont="1" applyFill="1" applyBorder="1" applyAlignment="1">
      <alignment horizontal="center" vertical="center"/>
    </xf>
    <xf numFmtId="0" fontId="46" fillId="7" borderId="27" xfId="6" applyFont="1" applyFill="1" applyBorder="1" applyAlignment="1">
      <alignment horizontal="center" vertical="center"/>
    </xf>
    <xf numFmtId="0" fontId="48" fillId="7" borderId="30" xfId="5" applyFont="1" applyFill="1" applyBorder="1" applyAlignment="1">
      <alignment horizontal="center" vertical="center"/>
    </xf>
    <xf numFmtId="0" fontId="46" fillId="7" borderId="21" xfId="6" applyFont="1" applyFill="1" applyBorder="1" applyAlignment="1">
      <alignment horizontal="center" vertical="center"/>
    </xf>
    <xf numFmtId="0" fontId="46" fillId="7" borderId="29" xfId="6" applyFont="1" applyFill="1" applyBorder="1" applyAlignment="1">
      <alignment horizontal="center" vertical="center"/>
    </xf>
    <xf numFmtId="0" fontId="46" fillId="7" borderId="22" xfId="6" applyFont="1" applyFill="1" applyBorder="1" applyAlignment="1">
      <alignment horizontal="center" vertical="center"/>
    </xf>
    <xf numFmtId="0" fontId="46" fillId="7" borderId="16" xfId="6" applyFont="1" applyFill="1" applyBorder="1" applyAlignment="1">
      <alignment horizontal="center" vertical="center"/>
    </xf>
    <xf numFmtId="0" fontId="46" fillId="7" borderId="0" xfId="6" applyFont="1" applyFill="1" applyBorder="1" applyAlignment="1">
      <alignment horizontal="center" vertical="center"/>
    </xf>
    <xf numFmtId="0" fontId="46" fillId="7" borderId="23" xfId="6" applyFont="1" applyFill="1" applyBorder="1" applyAlignment="1">
      <alignment horizontal="center" vertical="center"/>
    </xf>
    <xf numFmtId="0" fontId="46" fillId="7" borderId="25" xfId="6" applyFont="1" applyFill="1" applyBorder="1" applyAlignment="1">
      <alignment horizontal="center" vertical="center"/>
    </xf>
    <xf numFmtId="0" fontId="46" fillId="7" borderId="17" xfId="6" applyFont="1" applyFill="1" applyBorder="1" applyAlignment="1">
      <alignment horizontal="center" vertical="center"/>
    </xf>
    <xf numFmtId="0" fontId="46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B1" zoomScaleNormal="100" workbookViewId="0">
      <selection activeCell="E43" sqref="E42:E43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104"/>
      <c r="B1" s="237"/>
      <c r="C1" s="238"/>
      <c r="D1" s="238"/>
      <c r="E1" s="300" t="s">
        <v>524</v>
      </c>
      <c r="F1" s="300"/>
      <c r="G1" s="300"/>
      <c r="H1" s="300"/>
      <c r="I1" s="300"/>
      <c r="J1" s="300"/>
      <c r="K1" s="300"/>
      <c r="L1" s="300"/>
      <c r="M1" s="301"/>
    </row>
    <row r="2" spans="1:13" ht="13.9" customHeight="1">
      <c r="A2" s="105"/>
      <c r="B2" s="239"/>
      <c r="C2" s="240"/>
      <c r="D2" s="240"/>
      <c r="E2" s="298" t="s">
        <v>127</v>
      </c>
      <c r="F2" s="298"/>
      <c r="G2" s="298"/>
      <c r="H2" s="298"/>
      <c r="I2" s="298"/>
      <c r="J2" s="298"/>
      <c r="K2" s="298"/>
      <c r="L2" s="298"/>
      <c r="M2" s="299"/>
    </row>
    <row r="3" spans="1:13" ht="13.9" customHeight="1">
      <c r="A3" s="105"/>
      <c r="B3" s="239"/>
      <c r="C3" s="241"/>
      <c r="D3" s="241"/>
      <c r="E3" s="298" t="s">
        <v>529</v>
      </c>
      <c r="F3" s="298"/>
      <c r="G3" s="298"/>
      <c r="H3" s="298"/>
      <c r="I3" s="298"/>
      <c r="J3" s="298"/>
      <c r="K3" s="298"/>
      <c r="L3" s="298"/>
      <c r="M3" s="299"/>
    </row>
    <row r="4" spans="1:13" ht="14.25" customHeight="1">
      <c r="A4" s="106"/>
      <c r="B4" s="242"/>
      <c r="C4" s="243"/>
      <c r="D4" s="243"/>
      <c r="E4" s="311" t="s">
        <v>4</v>
      </c>
      <c r="F4" s="311"/>
      <c r="G4" s="311"/>
      <c r="H4" s="311"/>
      <c r="I4" s="311"/>
      <c r="J4" s="311"/>
      <c r="K4" s="311"/>
      <c r="L4" s="311"/>
      <c r="M4" s="312"/>
    </row>
    <row r="5" spans="1:13" ht="13.9" hidden="1" customHeight="1">
      <c r="B5" s="102"/>
      <c r="C5" s="103"/>
      <c r="D5" s="103" t="s">
        <v>5</v>
      </c>
      <c r="E5" s="310" t="s">
        <v>4</v>
      </c>
      <c r="F5" s="310"/>
      <c r="G5" s="310"/>
      <c r="H5" s="310"/>
      <c r="I5" s="310"/>
      <c r="J5" s="310"/>
      <c r="K5" s="310"/>
      <c r="L5" s="310"/>
      <c r="M5" s="310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37"/>
      <c r="C7" s="304" t="s">
        <v>128</v>
      </c>
      <c r="D7" s="304"/>
      <c r="E7" s="305"/>
      <c r="F7" s="302" t="s">
        <v>530</v>
      </c>
      <c r="G7" s="296" t="s">
        <v>526</v>
      </c>
      <c r="H7" s="308"/>
      <c r="I7" s="304" t="s">
        <v>128</v>
      </c>
      <c r="J7" s="304"/>
      <c r="K7" s="305"/>
      <c r="L7" s="302" t="s">
        <v>527</v>
      </c>
      <c r="M7" s="296" t="s">
        <v>526</v>
      </c>
    </row>
    <row r="8" spans="1:13" s="19" customFormat="1" ht="15" customHeight="1">
      <c r="A8" s="42"/>
      <c r="B8" s="244"/>
      <c r="C8" s="306"/>
      <c r="D8" s="306"/>
      <c r="E8" s="307"/>
      <c r="F8" s="303"/>
      <c r="G8" s="297"/>
      <c r="H8" s="309"/>
      <c r="I8" s="306"/>
      <c r="J8" s="306"/>
      <c r="K8" s="307"/>
      <c r="L8" s="303"/>
      <c r="M8" s="297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74949678.530000001</v>
      </c>
      <c r="G11" s="44">
        <f>SUM(G12:G18)</f>
        <v>9303187.9600000009</v>
      </c>
      <c r="H11" s="35"/>
      <c r="I11" s="9" t="s">
        <v>380</v>
      </c>
      <c r="J11" s="7"/>
      <c r="K11" s="7"/>
      <c r="L11" s="44">
        <f>SUM(L12:L20)</f>
        <v>5065759.5999999996</v>
      </c>
      <c r="M11" s="44">
        <f>SUM(M12:M20)</f>
        <v>24432251.960000005</v>
      </c>
    </row>
    <row r="12" spans="1:13">
      <c r="B12" s="14"/>
      <c r="C12" s="10" t="s">
        <v>6</v>
      </c>
      <c r="D12" s="7" t="s">
        <v>3</v>
      </c>
      <c r="E12" s="23"/>
      <c r="F12" s="43">
        <v>83000</v>
      </c>
      <c r="G12" s="43">
        <v>20893.38</v>
      </c>
      <c r="H12" s="35"/>
      <c r="I12" s="10" t="s">
        <v>6</v>
      </c>
      <c r="J12" s="7" t="s">
        <v>130</v>
      </c>
      <c r="K12" s="7"/>
      <c r="L12" s="43">
        <v>11844.98</v>
      </c>
      <c r="M12" s="43">
        <v>2859339.57</v>
      </c>
    </row>
    <row r="13" spans="1:13">
      <c r="B13" s="14"/>
      <c r="C13" s="10" t="s">
        <v>7</v>
      </c>
      <c r="D13" s="7" t="s">
        <v>2</v>
      </c>
      <c r="E13" s="23"/>
      <c r="F13" s="43">
        <v>74836678.530000001</v>
      </c>
      <c r="G13" s="43">
        <v>9252294.5800000001</v>
      </c>
      <c r="H13" s="35"/>
      <c r="I13" s="10" t="s">
        <v>7</v>
      </c>
      <c r="J13" s="7" t="s">
        <v>0</v>
      </c>
      <c r="K13" s="7"/>
      <c r="L13" s="43">
        <v>3032317.22</v>
      </c>
      <c r="M13" s="43">
        <v>18064224.370000001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2001437.4</v>
      </c>
      <c r="M18" s="43">
        <v>3453562.01</v>
      </c>
    </row>
    <row r="19" spans="1:13">
      <c r="B19" s="14"/>
      <c r="C19" s="9" t="s">
        <v>372</v>
      </c>
      <c r="D19" s="7"/>
      <c r="E19" s="23"/>
      <c r="F19" s="44">
        <f>SUM(F20:F26)</f>
        <v>19727466.720000003</v>
      </c>
      <c r="G19" s="44">
        <f>SUM(G20:G26)</f>
        <v>53372117.949999996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20160</v>
      </c>
      <c r="M20" s="43">
        <v>55126.01</v>
      </c>
    </row>
    <row r="21" spans="1:13">
      <c r="B21" s="14"/>
      <c r="C21" s="10" t="s">
        <v>14</v>
      </c>
      <c r="D21" s="7" t="s">
        <v>47</v>
      </c>
      <c r="E21" s="23"/>
      <c r="F21" s="43">
        <v>19122872.850000001</v>
      </c>
      <c r="G21" s="43">
        <v>52686749.119999997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489673.26</v>
      </c>
      <c r="G22" s="43">
        <v>239204.33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114920.61</v>
      </c>
      <c r="G26" s="43">
        <v>446164.5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2442660.1</v>
      </c>
      <c r="G27" s="44">
        <f>SUM(G28:G32)</f>
        <v>8305.6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2442660.1</v>
      </c>
      <c r="G29" s="43">
        <v>8305.6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5065759.5999999996</v>
      </c>
      <c r="M48" s="44">
        <f>+M11+M21+M25+M28+M29+M33+M40+M44</f>
        <v>24432251.960000005</v>
      </c>
    </row>
    <row r="49" spans="2:13">
      <c r="B49" s="14"/>
      <c r="C49" s="11" t="s">
        <v>377</v>
      </c>
      <c r="D49" s="11"/>
      <c r="E49" s="24"/>
      <c r="F49" s="44">
        <f>+F11+F19+F27+F33+F39+F40+F43</f>
        <v>97119805.349999994</v>
      </c>
      <c r="G49" s="44">
        <f>+G11+G19+G27+G33+G39+G40+G43</f>
        <v>62683611.509999998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0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434210781.13</v>
      </c>
      <c r="G54" s="43">
        <v>434210781.13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233064983.18000001</v>
      </c>
      <c r="G55" s="43">
        <v>227883245.78999999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-427221966.24000001</v>
      </c>
      <c r="G57" s="43">
        <v>-412582214.06999999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48121211.880000003</v>
      </c>
      <c r="G60" s="43">
        <v>48314082.57</v>
      </c>
      <c r="H60" s="35"/>
      <c r="I60" s="12" t="s">
        <v>389</v>
      </c>
      <c r="J60" s="12"/>
      <c r="K60" s="12"/>
      <c r="L60" s="44">
        <f>+L48+L58</f>
        <v>5065759.5999999996</v>
      </c>
      <c r="M60" s="44">
        <f>+M48+M58</f>
        <v>24432251.960000005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288666448.19999993</v>
      </c>
      <c r="G62" s="44">
        <f>SUM(G52:G60)</f>
        <v>298317333.66999996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385786253.54999995</v>
      </c>
      <c r="G64" s="44">
        <f>+G49+G62</f>
        <v>361000945.17999995</v>
      </c>
      <c r="H64" s="35"/>
      <c r="I64" s="9" t="s">
        <v>390</v>
      </c>
      <c r="J64" s="7"/>
      <c r="K64" s="7"/>
      <c r="L64" s="44">
        <f>SUM(L65:L67)</f>
        <v>150742448.13999999</v>
      </c>
      <c r="M64" s="44">
        <f>SUM(M65:M67)</f>
        <v>150740953.13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150742448.13999999</v>
      </c>
      <c r="M66" s="43">
        <v>150740953.13</v>
      </c>
    </row>
    <row r="67" spans="1:13">
      <c r="A67" s="269"/>
      <c r="B67" s="16"/>
      <c r="C67" s="28"/>
      <c r="D67" s="28"/>
      <c r="E67" s="17"/>
      <c r="F67" s="270"/>
      <c r="G67" s="270"/>
      <c r="H67" s="271"/>
      <c r="I67" s="38" t="s">
        <v>119</v>
      </c>
      <c r="J67" s="38"/>
      <c r="K67" s="28"/>
      <c r="L67" s="272"/>
      <c r="M67" s="27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229978045.80999997</v>
      </c>
      <c r="M68" s="44">
        <f>SUM(M69:M73)</f>
        <v>185827740.09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44389695.460000001</v>
      </c>
      <c r="M69" s="43">
        <v>25534608.300000001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228828557.19</v>
      </c>
      <c r="M70" s="43">
        <v>203293948.88999999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-43240206.840000004</v>
      </c>
      <c r="M73" s="43">
        <v>-43000817.100000001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380720493.94999993</v>
      </c>
      <c r="M77" s="44">
        <f>+M64+M68+M74</f>
        <v>336568693.22000003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385786253.54999995</v>
      </c>
      <c r="M78" s="44">
        <f>+M60+M77</f>
        <v>361000945.18000001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36" t="s">
        <v>521</v>
      </c>
      <c r="H82" s="7"/>
      <c r="I82" s="7"/>
      <c r="J82" s="7"/>
      <c r="K82" s="7"/>
      <c r="L82" s="4"/>
      <c r="M82" s="4"/>
    </row>
    <row r="83" spans="4:13" ht="12">
      <c r="F83" s="236"/>
      <c r="G83" s="236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5"/>
      <c r="J91" s="295"/>
      <c r="K91" s="295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C14" sqref="C14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107" t="s">
        <v>395</v>
      </c>
      <c r="B1" s="336" t="s">
        <v>396</v>
      </c>
      <c r="C1" s="336"/>
      <c r="D1" s="336"/>
      <c r="E1" s="336"/>
      <c r="F1" s="336"/>
      <c r="G1" s="336"/>
      <c r="H1" s="336"/>
      <c r="I1" s="336"/>
    </row>
    <row r="2" spans="1:12" ht="13.5" thickBot="1">
      <c r="A2" s="337" t="s">
        <v>524</v>
      </c>
      <c r="B2" s="338"/>
      <c r="C2" s="338"/>
      <c r="D2" s="338"/>
      <c r="E2" s="338"/>
      <c r="F2" s="338"/>
      <c r="G2" s="338"/>
      <c r="H2" s="338"/>
      <c r="I2" s="339"/>
    </row>
    <row r="3" spans="1:12" ht="13.5" thickBot="1">
      <c r="A3" s="340" t="s">
        <v>396</v>
      </c>
      <c r="B3" s="341"/>
      <c r="C3" s="341"/>
      <c r="D3" s="341"/>
      <c r="E3" s="341"/>
      <c r="F3" s="341"/>
      <c r="G3" s="341"/>
      <c r="H3" s="341"/>
      <c r="I3" s="342"/>
    </row>
    <row r="4" spans="1:12" ht="13.5" thickBot="1">
      <c r="A4" s="340" t="s">
        <v>531</v>
      </c>
      <c r="B4" s="341"/>
      <c r="C4" s="341"/>
      <c r="D4" s="341"/>
      <c r="E4" s="341"/>
      <c r="F4" s="341"/>
      <c r="G4" s="341"/>
      <c r="H4" s="341"/>
      <c r="I4" s="342"/>
    </row>
    <row r="5" spans="1:12" ht="13.5" thickBot="1">
      <c r="A5" s="340" t="s">
        <v>329</v>
      </c>
      <c r="B5" s="341"/>
      <c r="C5" s="341"/>
      <c r="D5" s="341"/>
      <c r="E5" s="341"/>
      <c r="F5" s="341"/>
      <c r="G5" s="341"/>
      <c r="H5" s="341"/>
      <c r="I5" s="342"/>
    </row>
    <row r="6" spans="1:12" ht="16.5">
      <c r="A6" s="332" t="s">
        <v>397</v>
      </c>
      <c r="B6" s="333"/>
      <c r="C6" s="328" t="s">
        <v>528</v>
      </c>
      <c r="D6" s="328" t="s">
        <v>398</v>
      </c>
      <c r="E6" s="328" t="s">
        <v>399</v>
      </c>
      <c r="F6" s="328" t="s">
        <v>400</v>
      </c>
      <c r="G6" s="245" t="s">
        <v>401</v>
      </c>
      <c r="H6" s="328" t="s">
        <v>402</v>
      </c>
      <c r="I6" s="328" t="s">
        <v>403</v>
      </c>
    </row>
    <row r="7" spans="1:12" ht="13.5" thickBot="1">
      <c r="A7" s="334"/>
      <c r="B7" s="335"/>
      <c r="C7" s="329"/>
      <c r="D7" s="329"/>
      <c r="E7" s="329"/>
      <c r="F7" s="329"/>
      <c r="G7" s="246" t="s">
        <v>404</v>
      </c>
      <c r="H7" s="329"/>
      <c r="I7" s="329"/>
    </row>
    <row r="8" spans="1:12">
      <c r="A8" s="330"/>
      <c r="B8" s="331"/>
      <c r="C8" s="110"/>
      <c r="D8" s="110"/>
      <c r="E8" s="110"/>
      <c r="F8" s="110"/>
      <c r="G8" s="110"/>
      <c r="H8" s="110"/>
      <c r="I8" s="110"/>
    </row>
    <row r="9" spans="1:12">
      <c r="A9" s="314" t="s">
        <v>405</v>
      </c>
      <c r="B9" s="315"/>
      <c r="C9" s="129">
        <f>+C10+C14</f>
        <v>0</v>
      </c>
      <c r="D9" s="129">
        <f t="shared" ref="D9:I9" si="0">+D10+D14</f>
        <v>0</v>
      </c>
      <c r="E9" s="129">
        <f>+E10+E14</f>
        <v>0</v>
      </c>
      <c r="F9" s="129">
        <f t="shared" si="0"/>
        <v>0</v>
      </c>
      <c r="G9" s="129">
        <f>+G10+G14</f>
        <v>0</v>
      </c>
      <c r="H9" s="129">
        <f t="shared" si="0"/>
        <v>0</v>
      </c>
      <c r="I9" s="130">
        <f t="shared" si="0"/>
        <v>0</v>
      </c>
    </row>
    <row r="10" spans="1:12">
      <c r="A10" s="314" t="s">
        <v>406</v>
      </c>
      <c r="B10" s="315"/>
      <c r="C10" s="131"/>
      <c r="D10" s="131"/>
      <c r="E10" s="131"/>
      <c r="F10" s="131"/>
      <c r="G10" s="131"/>
      <c r="H10" s="131"/>
      <c r="I10" s="132"/>
    </row>
    <row r="11" spans="1:12">
      <c r="A11" s="111"/>
      <c r="B11" s="112" t="s">
        <v>407</v>
      </c>
      <c r="C11" s="133"/>
      <c r="D11" s="133"/>
      <c r="E11" s="133"/>
      <c r="F11" s="131"/>
      <c r="G11" s="133"/>
      <c r="H11" s="133"/>
      <c r="I11" s="132"/>
    </row>
    <row r="12" spans="1:12">
      <c r="A12" s="113"/>
      <c r="B12" s="112" t="s">
        <v>408</v>
      </c>
      <c r="C12" s="134"/>
      <c r="D12" s="134"/>
      <c r="E12" s="134"/>
      <c r="F12" s="134"/>
      <c r="G12" s="134"/>
      <c r="H12" s="134"/>
      <c r="I12" s="135"/>
    </row>
    <row r="13" spans="1:12">
      <c r="A13" s="113"/>
      <c r="B13" s="112" t="s">
        <v>409</v>
      </c>
      <c r="C13" s="134"/>
      <c r="D13" s="134"/>
      <c r="E13" s="134"/>
      <c r="F13" s="134"/>
      <c r="G13" s="134"/>
      <c r="H13" s="134"/>
      <c r="I13" s="135"/>
    </row>
    <row r="14" spans="1:12">
      <c r="A14" s="314" t="s">
        <v>410</v>
      </c>
      <c r="B14" s="315"/>
      <c r="C14" s="131">
        <f t="shared" ref="C14:I14" si="1">+C15+C19+C20</f>
        <v>0</v>
      </c>
      <c r="D14" s="131">
        <f t="shared" si="1"/>
        <v>0</v>
      </c>
      <c r="E14" s="131">
        <f t="shared" si="1"/>
        <v>0</v>
      </c>
      <c r="F14" s="131">
        <f t="shared" si="1"/>
        <v>0</v>
      </c>
      <c r="G14" s="131">
        <f t="shared" si="1"/>
        <v>0</v>
      </c>
      <c r="H14" s="131">
        <f t="shared" si="1"/>
        <v>0</v>
      </c>
      <c r="I14" s="132">
        <f t="shared" si="1"/>
        <v>0</v>
      </c>
    </row>
    <row r="15" spans="1:12">
      <c r="A15" s="111"/>
      <c r="B15" s="114" t="s">
        <v>411</v>
      </c>
      <c r="C15" s="133">
        <f>SUM(C16:C18)</f>
        <v>0</v>
      </c>
      <c r="D15" s="136"/>
      <c r="E15" s="137">
        <f>SUM(E16:E18)</f>
        <v>0</v>
      </c>
      <c r="F15" s="133"/>
      <c r="G15" s="133">
        <f>+C15+D15-E15+F15</f>
        <v>0</v>
      </c>
      <c r="H15" s="133">
        <f>SUM(H16:H18)</f>
        <v>0</v>
      </c>
      <c r="I15" s="138"/>
      <c r="L15" s="115"/>
    </row>
    <row r="16" spans="1:12" ht="13.5">
      <c r="A16" s="111"/>
      <c r="B16" s="116" t="s">
        <v>512</v>
      </c>
      <c r="C16" s="139"/>
      <c r="D16" s="140"/>
      <c r="E16" s="141"/>
      <c r="F16" s="131"/>
      <c r="G16" s="131"/>
      <c r="H16" s="131"/>
      <c r="I16" s="132"/>
      <c r="L16" s="115"/>
    </row>
    <row r="17" spans="1:12" ht="13.5">
      <c r="A17" s="111"/>
      <c r="B17" s="116" t="s">
        <v>513</v>
      </c>
      <c r="C17" s="139"/>
      <c r="D17" s="140"/>
      <c r="E17" s="141"/>
      <c r="F17" s="131"/>
      <c r="G17" s="131"/>
      <c r="H17" s="131"/>
      <c r="I17" s="132"/>
      <c r="L17" s="115"/>
    </row>
    <row r="18" spans="1:12" ht="13.5">
      <c r="A18" s="111"/>
      <c r="B18" s="118" t="s">
        <v>514</v>
      </c>
      <c r="C18" s="141"/>
      <c r="D18" s="140"/>
      <c r="E18" s="141"/>
      <c r="F18" s="131"/>
      <c r="G18" s="131"/>
      <c r="H18" s="131"/>
      <c r="I18" s="132"/>
      <c r="L18" s="115"/>
    </row>
    <row r="19" spans="1:12">
      <c r="A19" s="113"/>
      <c r="B19" s="119" t="s">
        <v>412</v>
      </c>
      <c r="C19" s="142"/>
      <c r="D19" s="142"/>
      <c r="E19" s="142"/>
      <c r="F19" s="134"/>
      <c r="G19" s="134"/>
      <c r="H19" s="134"/>
      <c r="I19" s="135"/>
      <c r="L19" s="115"/>
    </row>
    <row r="20" spans="1:12">
      <c r="A20" s="113"/>
      <c r="B20" s="112" t="s">
        <v>413</v>
      </c>
      <c r="C20" s="134"/>
      <c r="D20" s="134"/>
      <c r="E20" s="134"/>
      <c r="F20" s="134"/>
      <c r="G20" s="134"/>
      <c r="H20" s="134"/>
      <c r="I20" s="135"/>
      <c r="L20" s="115"/>
    </row>
    <row r="21" spans="1:12">
      <c r="A21" s="314" t="s">
        <v>414</v>
      </c>
      <c r="B21" s="315"/>
      <c r="C21" s="129">
        <f>SUM(C22:C25)</f>
        <v>24432251.960000005</v>
      </c>
      <c r="D21" s="129">
        <f>SUM(D22:D25)</f>
        <v>297999165.93000001</v>
      </c>
      <c r="E21" s="129">
        <f>SUM(E22:E25)</f>
        <v>278632673.57000005</v>
      </c>
      <c r="F21" s="129">
        <f>SUM(F22:F25)</f>
        <v>0</v>
      </c>
      <c r="G21" s="129">
        <f>SUM(G22:G25)</f>
        <v>5065759.6000000266</v>
      </c>
      <c r="H21" s="129"/>
      <c r="I21" s="130"/>
      <c r="L21" s="115"/>
    </row>
    <row r="22" spans="1:12">
      <c r="A22" s="111"/>
      <c r="B22" s="119" t="s">
        <v>130</v>
      </c>
      <c r="C22" s="141">
        <f>+'F1. ESF'!M12</f>
        <v>2859339.57</v>
      </c>
      <c r="D22" s="143">
        <v>4595085.05</v>
      </c>
      <c r="E22" s="143">
        <v>1747590.46</v>
      </c>
      <c r="F22" s="141"/>
      <c r="G22" s="131">
        <f>+C22+E22-D22</f>
        <v>11844.979999999516</v>
      </c>
      <c r="H22" s="144"/>
      <c r="I22" s="145"/>
      <c r="L22" s="115"/>
    </row>
    <row r="23" spans="1:12">
      <c r="A23" s="268"/>
      <c r="B23" s="119" t="s">
        <v>0</v>
      </c>
      <c r="C23" s="141">
        <f>+'F1. ESF'!M13</f>
        <v>18064224.370000001</v>
      </c>
      <c r="D23" s="143">
        <v>274127552.57999998</v>
      </c>
      <c r="E23" s="143">
        <v>259095645.43000001</v>
      </c>
      <c r="F23" s="141"/>
      <c r="G23" s="131">
        <f>+C23+E23-D23</f>
        <v>3032317.2200000286</v>
      </c>
      <c r="H23" s="144"/>
      <c r="I23" s="145"/>
      <c r="L23" s="115"/>
    </row>
    <row r="24" spans="1:12">
      <c r="A24" s="111"/>
      <c r="B24" s="119" t="s">
        <v>525</v>
      </c>
      <c r="C24" s="141">
        <f>+'F1. ESF'!M18</f>
        <v>3453562.01</v>
      </c>
      <c r="D24" s="143">
        <v>12592574.569999998</v>
      </c>
      <c r="E24" s="143">
        <v>11140449.959999999</v>
      </c>
      <c r="F24" s="141"/>
      <c r="G24" s="131">
        <f>+C24+E24-D24</f>
        <v>2001437.4000000004</v>
      </c>
      <c r="H24" s="144"/>
      <c r="I24" s="145"/>
      <c r="L24" s="115"/>
    </row>
    <row r="25" spans="1:12">
      <c r="A25" s="113"/>
      <c r="B25" s="119" t="s">
        <v>137</v>
      </c>
      <c r="C25" s="141">
        <f>+'F1. ESF'!M20</f>
        <v>55126.01</v>
      </c>
      <c r="D25" s="142">
        <v>6683953.7300000004</v>
      </c>
      <c r="E25" s="142">
        <v>6648987.7199999988</v>
      </c>
      <c r="F25" s="141"/>
      <c r="G25" s="131">
        <f>+C25+E25-D25</f>
        <v>20159.999999998137</v>
      </c>
      <c r="H25" s="144"/>
      <c r="I25" s="146"/>
      <c r="K25" s="86"/>
      <c r="L25" s="115"/>
    </row>
    <row r="26" spans="1:12">
      <c r="A26" s="314" t="s">
        <v>415</v>
      </c>
      <c r="B26" s="315"/>
      <c r="C26" s="129">
        <f t="shared" ref="C26:I26" si="2">+C9+C21</f>
        <v>24432251.960000005</v>
      </c>
      <c r="D26" s="129">
        <f t="shared" si="2"/>
        <v>297999165.93000001</v>
      </c>
      <c r="E26" s="129">
        <f t="shared" si="2"/>
        <v>278632673.57000005</v>
      </c>
      <c r="F26" s="129">
        <f t="shared" si="2"/>
        <v>0</v>
      </c>
      <c r="G26" s="129">
        <f t="shared" si="2"/>
        <v>5065759.6000000266</v>
      </c>
      <c r="H26" s="129">
        <f t="shared" si="2"/>
        <v>0</v>
      </c>
      <c r="I26" s="130">
        <f t="shared" si="2"/>
        <v>0</v>
      </c>
      <c r="J26" s="78"/>
      <c r="K26" s="78"/>
      <c r="L26" s="115"/>
    </row>
    <row r="27" spans="1:12">
      <c r="A27" s="314"/>
      <c r="B27" s="315"/>
      <c r="C27" s="147"/>
      <c r="D27" s="147"/>
      <c r="E27" s="147"/>
      <c r="F27" s="147"/>
      <c r="G27" s="147"/>
      <c r="H27" s="147"/>
      <c r="I27" s="148"/>
      <c r="L27" s="115"/>
    </row>
    <row r="28" spans="1:12" ht="16.5" customHeight="1">
      <c r="A28" s="314" t="s">
        <v>416</v>
      </c>
      <c r="B28" s="315"/>
      <c r="C28" s="147"/>
      <c r="D28" s="147"/>
      <c r="E28" s="147"/>
      <c r="F28" s="147"/>
      <c r="G28" s="147"/>
      <c r="H28" s="147"/>
      <c r="I28" s="148"/>
      <c r="L28" s="115"/>
    </row>
    <row r="29" spans="1:12">
      <c r="A29" s="326"/>
      <c r="B29" s="327"/>
      <c r="C29" s="149"/>
      <c r="D29" s="149"/>
      <c r="E29" s="149"/>
      <c r="F29" s="149"/>
      <c r="G29" s="149"/>
      <c r="H29" s="149"/>
      <c r="I29" s="150"/>
    </row>
    <row r="30" spans="1:12" ht="16.5" customHeight="1">
      <c r="A30" s="314" t="s">
        <v>417</v>
      </c>
      <c r="B30" s="315"/>
      <c r="C30" s="149"/>
      <c r="D30" s="149"/>
      <c r="E30" s="149"/>
      <c r="F30" s="149"/>
      <c r="G30" s="149"/>
      <c r="H30" s="149"/>
      <c r="I30" s="150"/>
    </row>
    <row r="31" spans="1:12" ht="13.5" thickBot="1">
      <c r="A31" s="324"/>
      <c r="B31" s="325"/>
      <c r="C31" s="151"/>
      <c r="D31" s="151"/>
      <c r="E31" s="151"/>
      <c r="F31" s="151"/>
      <c r="G31" s="151"/>
      <c r="H31" s="151"/>
      <c r="I31" s="152"/>
    </row>
    <row r="32" spans="1:12" ht="19.5" customHeight="1">
      <c r="A32" s="316" t="s">
        <v>418</v>
      </c>
      <c r="B32" s="316"/>
      <c r="C32" s="316"/>
      <c r="D32" s="316"/>
      <c r="E32" s="316"/>
      <c r="F32" s="316"/>
      <c r="G32" s="316"/>
      <c r="H32" s="316"/>
      <c r="I32" s="316"/>
    </row>
    <row r="33" spans="1:13" ht="13.5" thickBot="1">
      <c r="A33" s="317" t="s">
        <v>419</v>
      </c>
      <c r="B33" s="317"/>
      <c r="C33" s="317"/>
      <c r="D33" s="317"/>
      <c r="E33" s="317"/>
      <c r="F33" s="317"/>
      <c r="G33" s="317"/>
      <c r="H33" s="317"/>
      <c r="I33" s="317"/>
    </row>
    <row r="34" spans="1:13">
      <c r="A34" s="318" t="s">
        <v>420</v>
      </c>
      <c r="B34" s="121" t="s">
        <v>421</v>
      </c>
      <c r="C34" s="121" t="s">
        <v>422</v>
      </c>
      <c r="D34" s="121" t="s">
        <v>423</v>
      </c>
      <c r="E34" s="321" t="s">
        <v>424</v>
      </c>
      <c r="F34" s="121" t="s">
        <v>425</v>
      </c>
    </row>
    <row r="35" spans="1:13">
      <c r="A35" s="319"/>
      <c r="B35" s="108" t="s">
        <v>426</v>
      </c>
      <c r="C35" s="108" t="s">
        <v>427</v>
      </c>
      <c r="D35" s="108" t="s">
        <v>428</v>
      </c>
      <c r="E35" s="322"/>
      <c r="F35" s="108" t="s">
        <v>429</v>
      </c>
    </row>
    <row r="36" spans="1:13" ht="13.5" thickBot="1">
      <c r="A36" s="320"/>
      <c r="B36" s="122"/>
      <c r="C36" s="109" t="s">
        <v>430</v>
      </c>
      <c r="D36" s="122"/>
      <c r="E36" s="323"/>
      <c r="F36" s="122"/>
    </row>
    <row r="37" spans="1:13" ht="16.5">
      <c r="A37" s="123" t="s">
        <v>431</v>
      </c>
      <c r="B37" s="124"/>
      <c r="C37" s="124"/>
      <c r="D37" s="124"/>
      <c r="E37" s="124"/>
      <c r="F37" s="124"/>
    </row>
    <row r="38" spans="1:13">
      <c r="A38" s="120"/>
      <c r="B38" s="117"/>
      <c r="C38" s="125"/>
      <c r="D38" s="126"/>
      <c r="E38" s="125"/>
      <c r="F38" s="126"/>
    </row>
    <row r="39" spans="1:13">
      <c r="A39" s="120"/>
      <c r="B39" s="120"/>
      <c r="C39" s="120"/>
      <c r="D39" s="120"/>
      <c r="E39" s="120"/>
      <c r="F39" s="120"/>
    </row>
    <row r="40" spans="1:13" ht="13.5" thickBot="1">
      <c r="A40" s="127"/>
      <c r="B40" s="127"/>
      <c r="C40" s="127"/>
      <c r="D40" s="127"/>
      <c r="E40" s="127"/>
      <c r="F40" s="127"/>
    </row>
    <row r="41" spans="1:13" ht="16.5" customHeight="1">
      <c r="A41" s="313" t="s">
        <v>364</v>
      </c>
      <c r="B41" s="313"/>
      <c r="C41" s="313"/>
      <c r="D41" s="313"/>
      <c r="E41" s="313"/>
      <c r="F41" s="313"/>
      <c r="G41" s="153"/>
      <c r="H41" s="153"/>
      <c r="I41" s="153"/>
      <c r="J41" s="76"/>
      <c r="K41" s="76"/>
      <c r="L41" s="76"/>
      <c r="M41" s="76"/>
    </row>
    <row r="42" spans="1:13" s="128" customFormat="1">
      <c r="A42" s="154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9"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107" t="s">
        <v>432</v>
      </c>
      <c r="B1" s="343" t="s">
        <v>433</v>
      </c>
      <c r="C1" s="343"/>
      <c r="D1" s="343"/>
      <c r="E1" s="343"/>
      <c r="F1" s="343"/>
      <c r="G1" s="343"/>
      <c r="H1" s="343"/>
      <c r="I1" s="343"/>
      <c r="J1" s="343"/>
      <c r="K1" s="343"/>
    </row>
    <row r="2" spans="1:11" ht="13.5" thickBot="1">
      <c r="A2" s="107"/>
    </row>
    <row r="3" spans="1:11" ht="13.5" thickBot="1">
      <c r="A3" s="344" t="s">
        <v>524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</row>
    <row r="4" spans="1:11" ht="13.5" thickBot="1">
      <c r="A4" s="347" t="s">
        <v>434</v>
      </c>
      <c r="B4" s="348"/>
      <c r="C4" s="348"/>
      <c r="D4" s="348"/>
      <c r="E4" s="348"/>
      <c r="F4" s="348"/>
      <c r="G4" s="348"/>
      <c r="H4" s="348"/>
      <c r="I4" s="348"/>
      <c r="J4" s="348"/>
      <c r="K4" s="349"/>
    </row>
    <row r="5" spans="1:11" ht="13.5" thickBot="1">
      <c r="A5" s="347" t="s">
        <v>532</v>
      </c>
      <c r="B5" s="348"/>
      <c r="C5" s="348"/>
      <c r="D5" s="348"/>
      <c r="E5" s="348"/>
      <c r="F5" s="348"/>
      <c r="G5" s="348"/>
      <c r="H5" s="348"/>
      <c r="I5" s="348"/>
      <c r="J5" s="348"/>
      <c r="K5" s="349"/>
    </row>
    <row r="6" spans="1:11" ht="13.5" thickBot="1">
      <c r="A6" s="347" t="s">
        <v>329</v>
      </c>
      <c r="B6" s="348"/>
      <c r="C6" s="348"/>
      <c r="D6" s="348"/>
      <c r="E6" s="348"/>
      <c r="F6" s="348"/>
      <c r="G6" s="348"/>
      <c r="H6" s="348"/>
      <c r="I6" s="348"/>
      <c r="J6" s="348"/>
      <c r="K6" s="349"/>
    </row>
    <row r="7" spans="1:11" ht="62.25" customHeight="1" thickBot="1">
      <c r="A7" s="247" t="s">
        <v>435</v>
      </c>
      <c r="B7" s="248" t="s">
        <v>436</v>
      </c>
      <c r="C7" s="248" t="s">
        <v>437</v>
      </c>
      <c r="D7" s="248" t="s">
        <v>438</v>
      </c>
      <c r="E7" s="248" t="s">
        <v>439</v>
      </c>
      <c r="F7" s="248" t="s">
        <v>440</v>
      </c>
      <c r="G7" s="248" t="s">
        <v>441</v>
      </c>
      <c r="H7" s="248" t="s">
        <v>442</v>
      </c>
      <c r="I7" s="248" t="s">
        <v>515</v>
      </c>
      <c r="J7" s="248" t="s">
        <v>516</v>
      </c>
      <c r="K7" s="248" t="s">
        <v>517</v>
      </c>
    </row>
    <row r="8" spans="1:11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1:11" ht="24.75">
      <c r="A9" s="157" t="s">
        <v>443</v>
      </c>
      <c r="B9" s="158"/>
      <c r="C9" s="158"/>
      <c r="D9" s="158"/>
      <c r="E9" s="164">
        <f>+E10+E11+E12+E13</f>
        <v>0</v>
      </c>
      <c r="F9" s="158"/>
      <c r="G9" s="158"/>
      <c r="H9" s="158"/>
      <c r="I9" s="164">
        <f t="shared" ref="I9:J9" si="0">+I10+I11+I12+I13</f>
        <v>0</v>
      </c>
      <c r="J9" s="164">
        <f t="shared" si="0"/>
        <v>0</v>
      </c>
      <c r="K9" s="164">
        <f>+K10+K11+K12+K13</f>
        <v>0</v>
      </c>
    </row>
    <row r="10" spans="1:11">
      <c r="A10" s="159" t="s">
        <v>453</v>
      </c>
      <c r="B10" s="166"/>
      <c r="C10" s="166"/>
      <c r="D10" s="167"/>
      <c r="E10" s="169"/>
      <c r="F10" s="168"/>
      <c r="G10" s="167"/>
      <c r="H10" s="167"/>
      <c r="I10" s="169"/>
      <c r="J10" s="225"/>
      <c r="K10" s="165"/>
    </row>
    <row r="11" spans="1:11">
      <c r="A11" s="159" t="s">
        <v>444</v>
      </c>
      <c r="B11" s="158"/>
      <c r="C11" s="158"/>
      <c r="D11" s="158"/>
      <c r="E11" s="158"/>
      <c r="F11" s="158"/>
      <c r="G11" s="158"/>
      <c r="H11" s="158"/>
      <c r="I11" s="170"/>
      <c r="J11" s="158"/>
      <c r="K11" s="158"/>
    </row>
    <row r="12" spans="1:11">
      <c r="A12" s="159" t="s">
        <v>445</v>
      </c>
      <c r="B12" s="158"/>
      <c r="C12" s="158"/>
      <c r="D12" s="158"/>
      <c r="E12" s="158"/>
      <c r="F12" s="158"/>
      <c r="G12" s="158"/>
      <c r="H12" s="158"/>
      <c r="I12" s="171"/>
      <c r="J12" s="158"/>
      <c r="K12" s="158"/>
    </row>
    <row r="13" spans="1:11">
      <c r="A13" s="159" t="s">
        <v>446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>
      <c r="A14" s="160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16.5">
      <c r="A15" s="157" t="s">
        <v>447</v>
      </c>
      <c r="B15" s="158"/>
      <c r="C15" s="158"/>
      <c r="D15" s="158"/>
      <c r="E15" s="163">
        <f>+E16+E17+E18+E19</f>
        <v>0</v>
      </c>
      <c r="F15" s="158"/>
      <c r="G15" s="158"/>
      <c r="H15" s="158"/>
      <c r="I15" s="158"/>
      <c r="J15" s="158"/>
      <c r="K15" s="163">
        <f>+K16+K17+K18+K19</f>
        <v>0</v>
      </c>
    </row>
    <row r="16" spans="1:11">
      <c r="A16" s="159" t="s">
        <v>448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</row>
    <row r="17" spans="1:11">
      <c r="A17" s="159" t="s">
        <v>449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  <row r="18" spans="1:11">
      <c r="A18" s="159" t="s">
        <v>450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</row>
    <row r="19" spans="1:11">
      <c r="A19" s="159" t="s">
        <v>451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</row>
    <row r="20" spans="1:11">
      <c r="A20" s="160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41.25">
      <c r="A21" s="157" t="s">
        <v>452</v>
      </c>
      <c r="B21" s="158"/>
      <c r="C21" s="158"/>
      <c r="D21" s="158"/>
      <c r="E21" s="164">
        <f>+E9+E15</f>
        <v>0</v>
      </c>
      <c r="F21" s="158"/>
      <c r="G21" s="158"/>
      <c r="H21" s="158"/>
      <c r="I21" s="158"/>
      <c r="J21" s="158"/>
      <c r="K21" s="164">
        <f>+K9+K15</f>
        <v>0</v>
      </c>
    </row>
    <row r="22" spans="1:11" ht="13.5" thickBo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abSelected="1" topLeftCell="C1" zoomScaleNormal="100" workbookViewId="0">
      <selection activeCell="D18" sqref="D18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99.5703125" customWidth="1"/>
    <col min="5" max="5" width="24.85546875" style="86" customWidth="1"/>
    <col min="6" max="7" width="23.28515625" style="86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5"/>
      <c r="B1" s="65"/>
      <c r="C1" s="65"/>
      <c r="D1" s="65"/>
      <c r="E1" s="79"/>
      <c r="F1" s="79"/>
      <c r="G1" s="79"/>
      <c r="H1" s="65"/>
      <c r="I1" s="65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 ht="15" customHeight="1">
      <c r="A2" s="65"/>
      <c r="B2" s="65"/>
      <c r="C2" s="65"/>
      <c r="D2" s="65"/>
      <c r="E2" s="79"/>
      <c r="F2" s="79"/>
      <c r="G2" s="79"/>
      <c r="H2" s="65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15" customHeight="1">
      <c r="A3" s="65"/>
      <c r="B3" s="65"/>
      <c r="C3" s="65"/>
      <c r="D3" s="352" t="s">
        <v>328</v>
      </c>
      <c r="E3" s="352"/>
      <c r="F3" s="352"/>
      <c r="G3" s="352"/>
      <c r="H3" s="65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15" customHeight="1">
      <c r="A4" s="65"/>
      <c r="B4" s="65"/>
      <c r="C4" s="65"/>
      <c r="D4" s="65"/>
      <c r="E4" s="79"/>
      <c r="F4" s="79"/>
      <c r="G4" s="79"/>
      <c r="H4" s="65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25.15" customHeight="1">
      <c r="A5" s="65"/>
      <c r="B5" s="65"/>
      <c r="C5" s="65"/>
      <c r="D5" s="353" t="s">
        <v>524</v>
      </c>
      <c r="E5" s="354"/>
      <c r="F5" s="354"/>
      <c r="G5" s="355"/>
      <c r="H5" s="65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</row>
    <row r="6" spans="1:78" ht="15" customHeight="1">
      <c r="A6" s="65"/>
      <c r="B6" s="65"/>
      <c r="C6" s="65"/>
      <c r="D6" s="356" t="s">
        <v>328</v>
      </c>
      <c r="E6" s="357"/>
      <c r="F6" s="357"/>
      <c r="G6" s="358"/>
      <c r="H6" s="65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</row>
    <row r="7" spans="1:78" ht="15" customHeight="1">
      <c r="A7" s="65"/>
      <c r="B7" s="65"/>
      <c r="C7" s="65"/>
      <c r="D7" s="359" t="s">
        <v>531</v>
      </c>
      <c r="E7" s="360"/>
      <c r="F7" s="360"/>
      <c r="G7" s="361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</row>
    <row r="8" spans="1:78" ht="15" customHeight="1">
      <c r="A8" s="65"/>
      <c r="B8" s="65"/>
      <c r="C8" s="65"/>
      <c r="D8" s="362" t="s">
        <v>329</v>
      </c>
      <c r="E8" s="363"/>
      <c r="F8" s="363"/>
      <c r="G8" s="364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</row>
    <row r="9" spans="1:78" ht="15" customHeight="1">
      <c r="A9" s="65"/>
      <c r="B9" s="65"/>
      <c r="C9" s="65"/>
      <c r="D9" s="65"/>
      <c r="E9" s="79"/>
      <c r="F9" s="79"/>
      <c r="G9" s="79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</row>
    <row r="10" spans="1:78" ht="15">
      <c r="A10" s="65"/>
      <c r="B10" s="65"/>
      <c r="C10" s="65"/>
      <c r="D10" s="249" t="s">
        <v>330</v>
      </c>
      <c r="E10" s="250" t="s">
        <v>368</v>
      </c>
      <c r="F10" s="250" t="s">
        <v>153</v>
      </c>
      <c r="G10" s="250" t="s">
        <v>369</v>
      </c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</row>
    <row r="11" spans="1:78" ht="15" customHeight="1">
      <c r="A11" s="65"/>
      <c r="B11" s="65"/>
      <c r="C11" s="65"/>
      <c r="D11" s="67" t="s">
        <v>331</v>
      </c>
      <c r="E11" s="80">
        <f>+E12+E13+E14</f>
        <v>471106844</v>
      </c>
      <c r="F11" s="80">
        <f t="shared" ref="F11:G11" si="0">+F12+F13+F14</f>
        <v>228340470.74000001</v>
      </c>
      <c r="G11" s="80">
        <f t="shared" si="0"/>
        <v>228340469.74000001</v>
      </c>
      <c r="H11" s="65"/>
      <c r="I11" s="68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15" customHeight="1">
      <c r="A12" s="65"/>
      <c r="B12" s="65"/>
      <c r="C12" s="65"/>
      <c r="D12" s="69" t="s">
        <v>332</v>
      </c>
      <c r="E12" s="81">
        <f>+E41</f>
        <v>293708064</v>
      </c>
      <c r="F12" s="81">
        <f t="shared" ref="F12:G12" si="1">+F41</f>
        <v>136655467.19</v>
      </c>
      <c r="G12" s="81">
        <f t="shared" si="1"/>
        <v>136655466.19</v>
      </c>
      <c r="H12" s="65"/>
      <c r="I12" s="68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15" customHeight="1">
      <c r="A13" s="65"/>
      <c r="B13" s="65"/>
      <c r="C13" s="65"/>
      <c r="D13" s="69" t="s">
        <v>333</v>
      </c>
      <c r="E13" s="82">
        <f>+E51</f>
        <v>177398780</v>
      </c>
      <c r="F13" s="82">
        <f t="shared" ref="F13:G13" si="2">+F51</f>
        <v>91685003.549999997</v>
      </c>
      <c r="G13" s="82">
        <f t="shared" si="2"/>
        <v>91685003.549999997</v>
      </c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5" customHeight="1">
      <c r="A14" s="65"/>
      <c r="B14" s="65"/>
      <c r="C14" s="65"/>
      <c r="D14" s="69" t="s">
        <v>334</v>
      </c>
      <c r="E14" s="82">
        <f>+E38</f>
        <v>0</v>
      </c>
      <c r="F14" s="82">
        <f t="shared" ref="F14:G14" si="3">+F38</f>
        <v>0</v>
      </c>
      <c r="G14" s="82">
        <f t="shared" si="3"/>
        <v>0</v>
      </c>
      <c r="H14" s="65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</row>
    <row r="15" spans="1:78" ht="15" customHeight="1">
      <c r="A15" s="65"/>
      <c r="B15" s="65"/>
      <c r="C15" s="65"/>
      <c r="D15" s="67" t="s">
        <v>335</v>
      </c>
      <c r="E15" s="80">
        <f>+E16+E17</f>
        <v>471106844</v>
      </c>
      <c r="F15" s="80">
        <f t="shared" ref="F15:G15" si="4">+F16+F17</f>
        <v>174309005.85999998</v>
      </c>
      <c r="G15" s="80">
        <f t="shared" si="4"/>
        <v>171251767.63999999</v>
      </c>
      <c r="H15" s="65"/>
      <c r="I15" s="68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</row>
    <row r="16" spans="1:78" ht="15" customHeight="1">
      <c r="A16" s="65"/>
      <c r="B16" s="65"/>
      <c r="C16" s="65"/>
      <c r="D16" s="69" t="s">
        <v>336</v>
      </c>
      <c r="E16" s="82">
        <f>+E45</f>
        <v>293708064</v>
      </c>
      <c r="F16" s="82">
        <f t="shared" ref="F16:G16" si="5">+F45</f>
        <v>107299209.86999999</v>
      </c>
      <c r="G16" s="82">
        <f t="shared" si="5"/>
        <v>104306368.45</v>
      </c>
      <c r="H16" s="65"/>
      <c r="I16" s="68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</row>
    <row r="17" spans="1:78" ht="15" customHeight="1">
      <c r="A17" s="65"/>
      <c r="B17" s="65"/>
      <c r="C17" s="65"/>
      <c r="D17" s="69" t="s">
        <v>337</v>
      </c>
      <c r="E17" s="82">
        <f>+E55</f>
        <v>177398780</v>
      </c>
      <c r="F17" s="82">
        <f t="shared" ref="F17:G17" si="6">+F55</f>
        <v>67009795.989999995</v>
      </c>
      <c r="G17" s="82">
        <f t="shared" si="6"/>
        <v>66945399.189999998</v>
      </c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</row>
    <row r="18" spans="1:78" ht="15" customHeight="1">
      <c r="A18" s="65"/>
      <c r="B18" s="65"/>
      <c r="C18" s="65"/>
      <c r="D18" s="67" t="s">
        <v>338</v>
      </c>
      <c r="E18" s="252">
        <f>+E19+E20</f>
        <v>0</v>
      </c>
      <c r="F18" s="80">
        <f t="shared" ref="F18:G18" si="7">+F19+F20</f>
        <v>0</v>
      </c>
      <c r="G18" s="80">
        <f t="shared" si="7"/>
        <v>0</v>
      </c>
      <c r="H18" s="65"/>
      <c r="I18" s="68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</row>
    <row r="19" spans="1:78" ht="15" customHeight="1">
      <c r="A19" s="65"/>
      <c r="B19" s="65"/>
      <c r="C19" s="65"/>
      <c r="D19" s="69" t="s">
        <v>339</v>
      </c>
      <c r="E19" s="253">
        <v>0</v>
      </c>
      <c r="F19" s="82">
        <v>0</v>
      </c>
      <c r="G19" s="82">
        <v>0</v>
      </c>
      <c r="H19" s="65"/>
      <c r="I19" s="68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</row>
    <row r="20" spans="1:78" ht="15" customHeight="1">
      <c r="A20" s="65"/>
      <c r="B20" s="65"/>
      <c r="C20" s="65"/>
      <c r="D20" s="69" t="s">
        <v>340</v>
      </c>
      <c r="E20" s="253">
        <v>0</v>
      </c>
      <c r="F20" s="82">
        <v>0</v>
      </c>
      <c r="G20" s="82">
        <v>0</v>
      </c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</row>
    <row r="21" spans="1:78" ht="15" customHeight="1">
      <c r="A21" s="65"/>
      <c r="B21" s="65"/>
      <c r="C21" s="65"/>
      <c r="D21" s="67" t="s">
        <v>341</v>
      </c>
      <c r="E21" s="80">
        <f>+E11-E15+E18</f>
        <v>0</v>
      </c>
      <c r="F21" s="80">
        <f t="shared" ref="F21" si="8">+F11-F15+F18</f>
        <v>54031464.880000025</v>
      </c>
      <c r="G21" s="80">
        <f>+G11-G15+G18</f>
        <v>57088702.100000024</v>
      </c>
      <c r="H21" s="65"/>
      <c r="I21" s="68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</row>
    <row r="22" spans="1:78" ht="15" customHeight="1">
      <c r="A22" s="65"/>
      <c r="B22" s="65"/>
      <c r="C22" s="65"/>
      <c r="D22" s="67" t="s">
        <v>342</v>
      </c>
      <c r="E22" s="80">
        <f>+E21-E38</f>
        <v>0</v>
      </c>
      <c r="F22" s="80">
        <f t="shared" ref="F22:G22" si="9">+F21-F38</f>
        <v>54031464.880000025</v>
      </c>
      <c r="G22" s="80">
        <f t="shared" si="9"/>
        <v>57088702.100000024</v>
      </c>
      <c r="H22" s="65"/>
      <c r="I22" s="68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</row>
    <row r="23" spans="1:78" ht="15" customHeight="1">
      <c r="A23" s="65"/>
      <c r="B23" s="65"/>
      <c r="C23" s="65"/>
      <c r="D23" s="70" t="s">
        <v>343</v>
      </c>
      <c r="E23" s="83">
        <f>+E22-E18</f>
        <v>0</v>
      </c>
      <c r="F23" s="83">
        <f t="shared" ref="F23:G23" si="10">+F22-F18</f>
        <v>54031464.880000025</v>
      </c>
      <c r="G23" s="83">
        <f t="shared" si="10"/>
        <v>57088702.100000024</v>
      </c>
      <c r="H23" s="65"/>
      <c r="I23" s="68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</row>
    <row r="24" spans="1:78" ht="15" customHeight="1">
      <c r="A24" s="65"/>
      <c r="B24" s="65"/>
      <c r="C24" s="65"/>
      <c r="D24" s="65"/>
      <c r="E24" s="79"/>
      <c r="F24" s="79"/>
      <c r="G24" s="79"/>
      <c r="H24" s="65"/>
      <c r="I24" s="68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</row>
    <row r="25" spans="1:78" ht="15" customHeight="1">
      <c r="A25" s="65"/>
      <c r="B25" s="65"/>
      <c r="C25" s="65"/>
      <c r="D25" s="249" t="s">
        <v>128</v>
      </c>
      <c r="E25" s="251" t="s">
        <v>150</v>
      </c>
      <c r="F25" s="251" t="s">
        <v>153</v>
      </c>
      <c r="G25" s="251" t="s">
        <v>154</v>
      </c>
      <c r="H25" s="65"/>
      <c r="I25" s="68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</row>
    <row r="26" spans="1:78" ht="15" customHeight="1">
      <c r="A26" s="65"/>
      <c r="B26" s="65"/>
      <c r="C26" s="65"/>
      <c r="D26" s="67" t="s">
        <v>344</v>
      </c>
      <c r="E26" s="80">
        <f>+E27+E28</f>
        <v>0</v>
      </c>
      <c r="F26" s="80">
        <f t="shared" ref="F26:G26" si="11">+F27+F28</f>
        <v>0</v>
      </c>
      <c r="G26" s="80">
        <f t="shared" si="11"/>
        <v>0</v>
      </c>
      <c r="H26" s="65"/>
      <c r="I26" s="68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</row>
    <row r="27" spans="1:78" ht="15" customHeight="1">
      <c r="A27" s="65"/>
      <c r="B27" s="65"/>
      <c r="C27" s="65"/>
      <c r="D27" s="71" t="s">
        <v>345</v>
      </c>
      <c r="E27" s="82">
        <f>+'F6a. EAEPE OG'!D75-'F6a. EAEPE OG'!D76</f>
        <v>0</v>
      </c>
      <c r="F27" s="82">
        <v>0</v>
      </c>
      <c r="G27" s="82">
        <v>0</v>
      </c>
      <c r="H27" s="65"/>
      <c r="I27" s="68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</row>
    <row r="28" spans="1:78" ht="15" customHeight="1">
      <c r="A28" s="65"/>
      <c r="B28" s="65"/>
      <c r="C28" s="65"/>
      <c r="D28" s="71" t="s">
        <v>346</v>
      </c>
      <c r="E28" s="82">
        <f>+'F6a. EAEPE OG'!D147</f>
        <v>0</v>
      </c>
      <c r="F28" s="82">
        <f>+'F6a. EAEPE OG'!G148</f>
        <v>0</v>
      </c>
      <c r="G28" s="82">
        <f>+'F6a. EAEPE OG'!H148</f>
        <v>0</v>
      </c>
      <c r="H28" s="65"/>
      <c r="I28" s="6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</row>
    <row r="29" spans="1:78" ht="15" customHeight="1">
      <c r="A29" s="65"/>
      <c r="B29" s="65"/>
      <c r="C29" s="65"/>
      <c r="D29" s="70" t="s">
        <v>347</v>
      </c>
      <c r="E29" s="83">
        <f>+E23+E26</f>
        <v>0</v>
      </c>
      <c r="F29" s="83">
        <f t="shared" ref="F29:G29" si="12">+F23+F26</f>
        <v>54031464.880000025</v>
      </c>
      <c r="G29" s="83">
        <f t="shared" si="12"/>
        <v>57088702.100000024</v>
      </c>
      <c r="H29" s="65"/>
      <c r="I29" s="68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</row>
    <row r="30" spans="1:78" ht="15" customHeight="1">
      <c r="A30" s="65"/>
      <c r="B30" s="65"/>
      <c r="C30" s="65"/>
      <c r="D30" s="65"/>
      <c r="E30" s="79"/>
      <c r="F30" s="79"/>
      <c r="G30" s="79"/>
      <c r="H30" s="65"/>
      <c r="I30" s="68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</row>
    <row r="31" spans="1:78" ht="15">
      <c r="A31" s="65"/>
      <c r="B31" s="65"/>
      <c r="C31" s="65"/>
      <c r="D31" s="249" t="s">
        <v>128</v>
      </c>
      <c r="E31" s="250" t="s">
        <v>348</v>
      </c>
      <c r="F31" s="250" t="s">
        <v>153</v>
      </c>
      <c r="G31" s="250" t="s">
        <v>370</v>
      </c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</row>
    <row r="32" spans="1:78" ht="15" customHeight="1">
      <c r="A32" s="65"/>
      <c r="B32" s="65"/>
      <c r="C32" s="65"/>
      <c r="D32" s="72" t="s">
        <v>349</v>
      </c>
      <c r="E32" s="87">
        <f>+E33+E34</f>
        <v>0</v>
      </c>
      <c r="F32" s="87">
        <f t="shared" ref="F32:G32" si="13">+F33+F34</f>
        <v>0</v>
      </c>
      <c r="G32" s="87">
        <f t="shared" si="13"/>
        <v>0</v>
      </c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1:78" ht="15" customHeight="1">
      <c r="A33" s="65"/>
      <c r="B33" s="65"/>
      <c r="C33" s="65"/>
      <c r="D33" s="73" t="s">
        <v>350</v>
      </c>
      <c r="E33" s="84">
        <f>+'F5. EAID'!B68</f>
        <v>0</v>
      </c>
      <c r="F33" s="84">
        <f>+'F5. EAID'!E68</f>
        <v>0</v>
      </c>
      <c r="G33" s="84">
        <f>+'F5. EAID'!F68</f>
        <v>0</v>
      </c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</row>
    <row r="34" spans="1:78" ht="15" customHeight="1">
      <c r="A34" s="65"/>
      <c r="B34" s="65"/>
      <c r="C34" s="65"/>
      <c r="D34" s="73" t="s">
        <v>351</v>
      </c>
      <c r="E34" s="84">
        <f>+'F5. EAID'!B69</f>
        <v>0</v>
      </c>
      <c r="F34" s="84">
        <f>+'F5. EAID'!E69</f>
        <v>0</v>
      </c>
      <c r="G34" s="84">
        <f>+'F5. EAID'!F69</f>
        <v>0</v>
      </c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</row>
    <row r="35" spans="1:78" ht="15" customHeight="1">
      <c r="A35" s="65"/>
      <c r="B35" s="65"/>
      <c r="C35" s="65"/>
      <c r="D35" s="72" t="s">
        <v>352</v>
      </c>
      <c r="E35" s="87">
        <f>+E36+E37</f>
        <v>0</v>
      </c>
      <c r="F35" s="87">
        <f t="shared" ref="F35" si="14">+F36+F37</f>
        <v>0</v>
      </c>
      <c r="G35" s="87">
        <f t="shared" ref="G35" si="15">+G36+G37</f>
        <v>0</v>
      </c>
      <c r="H35" s="65"/>
      <c r="I35" s="68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</row>
    <row r="36" spans="1:78" ht="15" customHeight="1">
      <c r="A36" s="65"/>
      <c r="B36" s="65"/>
      <c r="C36" s="65"/>
      <c r="D36" s="73" t="s">
        <v>353</v>
      </c>
      <c r="E36" s="84">
        <f>+'F6a. EAEPE OG'!D76</f>
        <v>0</v>
      </c>
      <c r="F36" s="84">
        <f>+'F6a. EAEPE OG'!G76</f>
        <v>0</v>
      </c>
      <c r="G36" s="84">
        <f>+'F6a. EAEPE OG'!H76</f>
        <v>0</v>
      </c>
      <c r="H36" s="65"/>
      <c r="I36" s="68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</row>
    <row r="37" spans="1:78" ht="15" customHeight="1">
      <c r="A37" s="65"/>
      <c r="B37" s="65"/>
      <c r="C37" s="65"/>
      <c r="D37" s="73" t="s">
        <v>354</v>
      </c>
      <c r="E37" s="84">
        <f>+'F6a. EAEPE OG'!D149</f>
        <v>0</v>
      </c>
      <c r="F37" s="84">
        <f>+'F6a. EAEPE OG'!G149</f>
        <v>0</v>
      </c>
      <c r="G37" s="84">
        <f>+'F6a. EAEPE OG'!H149</f>
        <v>0</v>
      </c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</row>
    <row r="38" spans="1:78" ht="15" customHeight="1">
      <c r="A38" s="65"/>
      <c r="B38" s="65"/>
      <c r="C38" s="65"/>
      <c r="D38" s="74" t="s">
        <v>355</v>
      </c>
      <c r="E38" s="88">
        <f>+E32-E35</f>
        <v>0</v>
      </c>
      <c r="F38" s="88">
        <f t="shared" ref="F38:G38" si="16">+F32-F35</f>
        <v>0</v>
      </c>
      <c r="G38" s="88">
        <f t="shared" si="16"/>
        <v>0</v>
      </c>
      <c r="H38" s="65"/>
      <c r="I38" s="68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</row>
    <row r="39" spans="1:78" ht="15" customHeight="1">
      <c r="A39" s="65"/>
      <c r="B39" s="65"/>
      <c r="C39" s="65"/>
      <c r="D39" s="65"/>
      <c r="E39" s="79"/>
      <c r="F39" s="79"/>
      <c r="G39" s="79"/>
      <c r="H39" s="65"/>
      <c r="I39" s="68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</row>
    <row r="40" spans="1:78" ht="15">
      <c r="A40" s="65"/>
      <c r="B40" s="65"/>
      <c r="C40" s="65"/>
      <c r="D40" s="249" t="s">
        <v>128</v>
      </c>
      <c r="E40" s="250" t="s">
        <v>348</v>
      </c>
      <c r="F40" s="250" t="s">
        <v>153</v>
      </c>
      <c r="G40" s="250" t="s">
        <v>370</v>
      </c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</row>
    <row r="41" spans="1:78" ht="15" customHeight="1">
      <c r="A41" s="65"/>
      <c r="B41" s="65"/>
      <c r="C41" s="65"/>
      <c r="D41" s="75" t="s">
        <v>356</v>
      </c>
      <c r="E41" s="84">
        <f>+'F5. EAID'!B41</f>
        <v>293708064</v>
      </c>
      <c r="F41" s="84">
        <f>+'F5. EAID'!E41</f>
        <v>136655467.19</v>
      </c>
      <c r="G41" s="84">
        <f>+'F5. EAID'!F41</f>
        <v>136655466.19</v>
      </c>
      <c r="H41" s="65"/>
      <c r="I41" s="68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</row>
    <row r="42" spans="1:78" ht="15" customHeight="1">
      <c r="A42" s="65"/>
      <c r="B42" s="65"/>
      <c r="C42" s="65"/>
      <c r="D42" s="75" t="s">
        <v>357</v>
      </c>
      <c r="E42" s="89">
        <f>+E43-E44</f>
        <v>0</v>
      </c>
      <c r="F42" s="89">
        <f t="shared" ref="F42:G42" si="17">+F43-F44</f>
        <v>0</v>
      </c>
      <c r="G42" s="89">
        <f t="shared" si="17"/>
        <v>0</v>
      </c>
      <c r="H42" s="65"/>
      <c r="I42" s="6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</row>
    <row r="43" spans="1:78" ht="15" customHeight="1">
      <c r="A43" s="65"/>
      <c r="B43" s="65"/>
      <c r="C43" s="65"/>
      <c r="D43" s="73" t="s">
        <v>350</v>
      </c>
      <c r="E43" s="84">
        <f>+'F5. EAID'!B68</f>
        <v>0</v>
      </c>
      <c r="F43" s="84">
        <f>+'F5. EAID'!E68</f>
        <v>0</v>
      </c>
      <c r="G43" s="84">
        <f>+'F5. EAID'!F68</f>
        <v>0</v>
      </c>
      <c r="H43" s="65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</row>
    <row r="44" spans="1:78" ht="15" customHeight="1">
      <c r="A44" s="65"/>
      <c r="B44" s="65"/>
      <c r="C44" s="65"/>
      <c r="D44" s="73" t="s">
        <v>353</v>
      </c>
      <c r="E44" s="84">
        <f>+E36</f>
        <v>0</v>
      </c>
      <c r="F44" s="84">
        <f t="shared" ref="F44:G44" si="18">+F36</f>
        <v>0</v>
      </c>
      <c r="G44" s="84">
        <f t="shared" si="18"/>
        <v>0</v>
      </c>
      <c r="H44" s="65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</row>
    <row r="45" spans="1:78" ht="15" customHeight="1">
      <c r="A45" s="65"/>
      <c r="B45" s="65"/>
      <c r="C45" s="65"/>
      <c r="D45" s="75" t="s">
        <v>336</v>
      </c>
      <c r="E45" s="84">
        <f>+'F6a. EAEPE OG'!D10-'F6a. EAEPE OG'!D76</f>
        <v>293708064</v>
      </c>
      <c r="F45" s="84">
        <f>+'F6a. EAEPE OG'!G10-'F6a. EAEPE OG'!G76</f>
        <v>107299209.86999999</v>
      </c>
      <c r="G45" s="84">
        <f>+'F6a. EAEPE OG'!H10-'F6a. EAEPE OG'!H76</f>
        <v>104306368.45</v>
      </c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</row>
    <row r="46" spans="1:78" ht="15" customHeight="1">
      <c r="A46" s="65"/>
      <c r="B46" s="65"/>
      <c r="C46" s="65"/>
      <c r="D46" s="75" t="s">
        <v>339</v>
      </c>
      <c r="E46" s="254">
        <v>0</v>
      </c>
      <c r="F46" s="84">
        <v>0</v>
      </c>
      <c r="G46" s="84">
        <v>0</v>
      </c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</row>
    <row r="47" spans="1:78" ht="15" customHeight="1">
      <c r="A47" s="65"/>
      <c r="B47" s="65"/>
      <c r="C47" s="65"/>
      <c r="D47" s="72" t="s">
        <v>358</v>
      </c>
      <c r="E47" s="87">
        <f>+E41+E42-E45+E46</f>
        <v>0</v>
      </c>
      <c r="F47" s="87">
        <f>+F41+F42-F45+F46</f>
        <v>29356257.320000008</v>
      </c>
      <c r="G47" s="87">
        <f>+G41+G42-G45+G46</f>
        <v>32349097.739999995</v>
      </c>
      <c r="H47" s="65"/>
      <c r="I47" s="6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</row>
    <row r="48" spans="1:78" ht="15" customHeight="1">
      <c r="A48" s="65"/>
      <c r="B48" s="65"/>
      <c r="C48" s="65"/>
      <c r="D48" s="74" t="s">
        <v>359</v>
      </c>
      <c r="E48" s="88">
        <f t="shared" ref="E48" si="19">+E47-E42</f>
        <v>0</v>
      </c>
      <c r="F48" s="88">
        <f>+F47-F42</f>
        <v>29356257.320000008</v>
      </c>
      <c r="G48" s="88">
        <f t="shared" ref="G48" si="20">+G47-G42</f>
        <v>32349097.739999995</v>
      </c>
      <c r="H48" s="65"/>
      <c r="I48" s="6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</row>
    <row r="49" spans="1:78" ht="15" customHeight="1">
      <c r="A49" s="65"/>
      <c r="B49" s="65"/>
      <c r="C49" s="65"/>
      <c r="D49" s="65"/>
      <c r="E49" s="79"/>
      <c r="F49" s="79"/>
      <c r="G49" s="79"/>
      <c r="H49" s="65"/>
      <c r="I49" s="6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</row>
    <row r="50" spans="1:78" ht="15">
      <c r="A50" s="65"/>
      <c r="B50" s="65"/>
      <c r="C50" s="65"/>
      <c r="D50" s="249" t="s">
        <v>128</v>
      </c>
      <c r="E50" s="250" t="s">
        <v>348</v>
      </c>
      <c r="F50" s="250" t="s">
        <v>153</v>
      </c>
      <c r="G50" s="250" t="s">
        <v>370</v>
      </c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</row>
    <row r="51" spans="1:78" ht="15" customHeight="1">
      <c r="A51" s="65"/>
      <c r="B51" s="65"/>
      <c r="C51" s="65"/>
      <c r="D51" s="75" t="s">
        <v>333</v>
      </c>
      <c r="E51" s="84">
        <f>+'F5. EAID'!B63</f>
        <v>177398780</v>
      </c>
      <c r="F51" s="84">
        <f>+'F5. EAID'!E63</f>
        <v>91685003.549999997</v>
      </c>
      <c r="G51" s="84">
        <f>+'F5. EAID'!F63</f>
        <v>91685003.549999997</v>
      </c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</row>
    <row r="52" spans="1:78" ht="15" customHeight="1">
      <c r="A52" s="65"/>
      <c r="B52" s="65"/>
      <c r="C52" s="65"/>
      <c r="D52" s="75" t="s">
        <v>360</v>
      </c>
      <c r="E52" s="89">
        <f>+E53-E54</f>
        <v>0</v>
      </c>
      <c r="F52" s="89">
        <f t="shared" ref="F52:G52" si="21">+F53-F54</f>
        <v>0</v>
      </c>
      <c r="G52" s="89">
        <f t="shared" si="21"/>
        <v>0</v>
      </c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</row>
    <row r="53" spans="1:78" ht="15" customHeight="1">
      <c r="A53" s="65"/>
      <c r="B53" s="65"/>
      <c r="C53" s="65"/>
      <c r="D53" s="73" t="s">
        <v>351</v>
      </c>
      <c r="E53" s="84">
        <f>+'F5. EAID'!B69</f>
        <v>0</v>
      </c>
      <c r="F53" s="84">
        <f>+'F5. EAID'!E69</f>
        <v>0</v>
      </c>
      <c r="G53" s="84">
        <f>+'F5. EAID'!F69</f>
        <v>0</v>
      </c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</row>
    <row r="54" spans="1:78" ht="15" customHeight="1">
      <c r="A54" s="65"/>
      <c r="B54" s="65"/>
      <c r="C54" s="65"/>
      <c r="D54" s="73" t="s">
        <v>354</v>
      </c>
      <c r="E54" s="84">
        <f>+E37</f>
        <v>0</v>
      </c>
      <c r="F54" s="84">
        <f>+F37</f>
        <v>0</v>
      </c>
      <c r="G54" s="84">
        <f>+G37</f>
        <v>0</v>
      </c>
      <c r="H54" s="65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</row>
    <row r="55" spans="1:78" ht="15" customHeight="1">
      <c r="A55" s="65"/>
      <c r="B55" s="65"/>
      <c r="C55" s="65"/>
      <c r="D55" s="75" t="s">
        <v>361</v>
      </c>
      <c r="E55" s="84">
        <f>+'F6a. EAEPE OG'!D83-'F6a. EAEPE OG'!D149</f>
        <v>177398780</v>
      </c>
      <c r="F55" s="84">
        <f>+'F6a. EAEPE OG'!G83-'F6a. EAEPE OG'!G149</f>
        <v>67009795.989999995</v>
      </c>
      <c r="G55" s="84">
        <f>+'F6a. EAEPE OG'!H83-'F6a. EAEPE OG'!H149</f>
        <v>66945399.189999998</v>
      </c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</row>
    <row r="56" spans="1:78" ht="15" customHeight="1">
      <c r="A56" s="65"/>
      <c r="B56" s="65"/>
      <c r="C56" s="65"/>
      <c r="D56" s="75" t="s">
        <v>340</v>
      </c>
      <c r="E56" s="254">
        <v>0</v>
      </c>
      <c r="F56" s="84">
        <v>0</v>
      </c>
      <c r="G56" s="84">
        <v>0</v>
      </c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</row>
    <row r="57" spans="1:78" ht="15" customHeight="1">
      <c r="A57" s="65"/>
      <c r="B57" s="65"/>
      <c r="C57" s="65"/>
      <c r="D57" s="72" t="s">
        <v>362</v>
      </c>
      <c r="E57" s="87">
        <f>+E51+E52-E55+E56</f>
        <v>0</v>
      </c>
      <c r="F57" s="87">
        <f t="shared" ref="F57:G57" si="22">+F51+F52-F55+F56</f>
        <v>24675207.560000002</v>
      </c>
      <c r="G57" s="87">
        <f t="shared" si="22"/>
        <v>24739604.359999999</v>
      </c>
      <c r="H57" s="65"/>
      <c r="I57" s="6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</row>
    <row r="58" spans="1:78" ht="15" customHeight="1">
      <c r="A58" s="65"/>
      <c r="B58" s="65"/>
      <c r="C58" s="65"/>
      <c r="D58" s="74" t="s">
        <v>363</v>
      </c>
      <c r="E58" s="88">
        <f>+E57-E52</f>
        <v>0</v>
      </c>
      <c r="F58" s="88">
        <f t="shared" ref="F58:G58" si="23">+F57-F52</f>
        <v>24675207.560000002</v>
      </c>
      <c r="G58" s="88">
        <f t="shared" si="23"/>
        <v>24739604.359999999</v>
      </c>
      <c r="H58" s="65"/>
      <c r="I58" s="68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</row>
    <row r="59" spans="1:78" ht="15" customHeight="1">
      <c r="A59" s="65"/>
      <c r="B59" s="65"/>
      <c r="C59" s="65"/>
      <c r="D59" s="65"/>
      <c r="E59" s="79"/>
      <c r="F59" s="79"/>
      <c r="G59" s="79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</row>
    <row r="60" spans="1:78">
      <c r="A60" s="65"/>
      <c r="B60" s="65"/>
      <c r="C60" s="65"/>
      <c r="D60" s="350" t="s">
        <v>364</v>
      </c>
      <c r="E60" s="350"/>
      <c r="F60" s="350"/>
      <c r="G60" s="350"/>
      <c r="H60" s="76"/>
      <c r="I60" s="7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</row>
    <row r="61" spans="1:78">
      <c r="A61" s="65"/>
      <c r="B61" s="65"/>
      <c r="C61" s="65"/>
      <c r="D61" s="350" t="s">
        <v>365</v>
      </c>
      <c r="E61" s="350"/>
      <c r="F61" s="350"/>
      <c r="G61" s="350"/>
      <c r="H61" s="351"/>
      <c r="I61" s="350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</row>
    <row r="62" spans="1:78" ht="15" customHeight="1">
      <c r="A62" s="65"/>
      <c r="B62" s="65"/>
      <c r="C62" s="65"/>
      <c r="D62" s="65" t="s">
        <v>523</v>
      </c>
      <c r="E62" s="79"/>
      <c r="F62" s="79"/>
      <c r="G62" s="79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</row>
    <row r="63" spans="1:78" ht="15" customHeight="1">
      <c r="A63" s="66"/>
      <c r="B63" s="66"/>
      <c r="C63" s="66"/>
      <c r="D63" s="66"/>
      <c r="E63" s="85"/>
      <c r="F63" s="85"/>
      <c r="G63" s="8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</row>
    <row r="64" spans="1:78" ht="15" customHeight="1">
      <c r="A64" s="66"/>
      <c r="B64" s="66"/>
      <c r="C64" s="66"/>
      <c r="D64" s="66"/>
      <c r="E64" s="85"/>
      <c r="F64" s="85"/>
      <c r="G64" s="8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</row>
    <row r="65" spans="1:78" ht="15" customHeight="1">
      <c r="A65" s="66"/>
      <c r="B65" s="66"/>
      <c r="C65" s="66"/>
      <c r="D65" s="66"/>
      <c r="E65" s="85"/>
      <c r="F65" s="85"/>
      <c r="G65" s="8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</row>
    <row r="66" spans="1:78" ht="15" customHeight="1">
      <c r="A66" s="66"/>
      <c r="B66" s="66"/>
      <c r="C66" s="66"/>
      <c r="D66" s="66"/>
      <c r="E66" s="85"/>
      <c r="F66" s="85"/>
      <c r="G66" s="8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</row>
    <row r="67" spans="1:78" ht="15" customHeight="1">
      <c r="A67" s="66"/>
      <c r="B67" s="66"/>
      <c r="C67" s="66"/>
      <c r="D67" s="66"/>
      <c r="E67" s="85"/>
      <c r="F67" s="85"/>
      <c r="G67" s="8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</row>
    <row r="68" spans="1:78" ht="15" customHeight="1">
      <c r="A68" s="66"/>
      <c r="B68" s="66"/>
      <c r="C68" s="66"/>
      <c r="D68" s="66"/>
      <c r="E68" s="85"/>
      <c r="F68" s="85"/>
      <c r="G68" s="8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</row>
    <row r="69" spans="1:78" ht="15" customHeight="1">
      <c r="A69" s="66"/>
      <c r="B69" s="66"/>
      <c r="C69" s="66"/>
      <c r="D69" s="66"/>
      <c r="E69" s="85"/>
      <c r="F69" s="85"/>
      <c r="G69" s="8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</row>
    <row r="70" spans="1:78" ht="15" customHeight="1">
      <c r="A70" s="66"/>
      <c r="B70" s="66"/>
      <c r="C70" s="66"/>
      <c r="D70" s="66"/>
      <c r="E70" s="85"/>
      <c r="F70" s="85"/>
      <c r="G70" s="85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</row>
    <row r="71" spans="1:78" ht="15" customHeight="1">
      <c r="A71" s="66"/>
      <c r="B71" s="66"/>
      <c r="C71" s="66"/>
      <c r="D71" s="66"/>
      <c r="E71" s="85"/>
      <c r="F71" s="85"/>
      <c r="G71" s="85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</row>
    <row r="72" spans="1:78" ht="15" customHeight="1">
      <c r="A72" s="66"/>
      <c r="B72" s="66"/>
      <c r="C72" s="66"/>
      <c r="D72" s="66"/>
      <c r="E72" s="85"/>
      <c r="F72" s="85"/>
      <c r="G72" s="8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</row>
    <row r="73" spans="1:78" ht="15" customHeight="1">
      <c r="A73" s="66"/>
      <c r="B73" s="66"/>
      <c r="C73" s="66"/>
      <c r="D73" s="66"/>
      <c r="E73" s="85"/>
      <c r="F73" s="85"/>
      <c r="G73" s="8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</row>
    <row r="74" spans="1:78" ht="15" customHeight="1">
      <c r="A74" s="66"/>
      <c r="B74" s="66"/>
      <c r="C74" s="66"/>
      <c r="D74" s="66"/>
      <c r="E74" s="85"/>
      <c r="F74" s="85"/>
      <c r="G74" s="85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</row>
    <row r="75" spans="1:78" ht="15" customHeight="1">
      <c r="A75" s="66"/>
      <c r="B75" s="66"/>
      <c r="C75" s="66"/>
      <c r="D75" s="66"/>
      <c r="E75" s="85"/>
      <c r="F75" s="85"/>
      <c r="G75" s="85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</row>
    <row r="76" spans="1:78" ht="15" customHeight="1">
      <c r="A76" s="66"/>
      <c r="B76" s="66"/>
      <c r="C76" s="66"/>
      <c r="D76" s="66"/>
      <c r="E76" s="85"/>
      <c r="F76" s="85"/>
      <c r="G76" s="85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</row>
    <row r="77" spans="1:78" ht="15" customHeight="1">
      <c r="A77" s="66"/>
      <c r="B77" s="66"/>
      <c r="C77" s="66"/>
      <c r="D77" s="66"/>
      <c r="E77" s="85"/>
      <c r="F77" s="85"/>
      <c r="G77" s="85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</row>
    <row r="78" spans="1:78" ht="15" customHeight="1">
      <c r="A78" s="66"/>
      <c r="B78" s="66"/>
      <c r="C78" s="66"/>
      <c r="D78" s="66"/>
      <c r="E78" s="85"/>
      <c r="F78" s="85"/>
      <c r="G78" s="85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</row>
    <row r="79" spans="1:78" ht="15" customHeight="1">
      <c r="A79" s="66"/>
      <c r="B79" s="66"/>
      <c r="C79" s="66"/>
      <c r="D79" s="66"/>
      <c r="E79" s="85"/>
      <c r="F79" s="85"/>
      <c r="G79" s="85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</row>
    <row r="80" spans="1:78" ht="15" customHeight="1">
      <c r="A80" s="66"/>
      <c r="B80" s="66"/>
      <c r="C80" s="66"/>
      <c r="D80" s="66"/>
      <c r="E80" s="85"/>
      <c r="F80" s="85"/>
      <c r="G80" s="8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</row>
    <row r="81" spans="1:78" ht="15" customHeight="1">
      <c r="A81" s="66"/>
      <c r="B81" s="66"/>
      <c r="C81" s="66"/>
      <c r="D81" s="66"/>
      <c r="E81" s="85"/>
      <c r="F81" s="85"/>
      <c r="G81" s="8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</row>
    <row r="82" spans="1:78" ht="15" customHeight="1">
      <c r="A82" s="66"/>
      <c r="B82" s="66"/>
      <c r="C82" s="66"/>
      <c r="D82" s="66"/>
      <c r="E82" s="85"/>
      <c r="F82" s="85"/>
      <c r="G82" s="85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</row>
    <row r="83" spans="1:78" ht="15" customHeight="1">
      <c r="A83" s="66"/>
      <c r="B83" s="66"/>
      <c r="C83" s="66"/>
      <c r="D83" s="66"/>
      <c r="E83" s="85"/>
      <c r="F83" s="85"/>
      <c r="G83" s="85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</row>
    <row r="84" spans="1:78" ht="15" customHeight="1">
      <c r="A84" s="66"/>
      <c r="B84" s="66"/>
      <c r="C84" s="66"/>
      <c r="D84" s="66"/>
      <c r="E84" s="85"/>
      <c r="F84" s="85"/>
      <c r="G84" s="85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</row>
    <row r="85" spans="1:78" ht="15" customHeight="1">
      <c r="A85" s="66"/>
      <c r="B85" s="66"/>
      <c r="C85" s="66"/>
      <c r="D85" s="66"/>
      <c r="E85" s="85"/>
      <c r="F85" s="85"/>
      <c r="G85" s="85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</row>
    <row r="86" spans="1:78" ht="15" customHeight="1">
      <c r="A86" s="66"/>
      <c r="B86" s="66"/>
      <c r="C86" s="66"/>
      <c r="D86" s="66"/>
      <c r="E86" s="85"/>
      <c r="F86" s="85"/>
      <c r="G86" s="85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</row>
    <row r="87" spans="1:78" ht="15" customHeight="1">
      <c r="A87" s="66"/>
      <c r="B87" s="66"/>
      <c r="C87" s="66"/>
      <c r="D87" s="66"/>
      <c r="E87" s="85"/>
      <c r="F87" s="85"/>
      <c r="G87" s="85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ht="15" customHeight="1">
      <c r="A88" s="66"/>
      <c r="B88" s="66"/>
      <c r="C88" s="66"/>
      <c r="D88" s="66"/>
      <c r="E88" s="85"/>
      <c r="F88" s="85"/>
      <c r="G88" s="85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ht="15" customHeight="1">
      <c r="A89" s="66"/>
      <c r="B89" s="66"/>
      <c r="C89" s="66"/>
      <c r="D89" s="66"/>
      <c r="E89" s="85"/>
      <c r="F89" s="85"/>
      <c r="G89" s="85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ht="15" customHeight="1">
      <c r="A90" s="66"/>
      <c r="B90" s="66"/>
      <c r="C90" s="66"/>
      <c r="D90" s="66"/>
      <c r="E90" s="85"/>
      <c r="F90" s="85"/>
      <c r="G90" s="85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ht="15" customHeight="1">
      <c r="A91" s="66"/>
      <c r="B91" s="66"/>
      <c r="C91" s="66"/>
      <c r="D91" s="66"/>
      <c r="E91" s="85"/>
      <c r="F91" s="85"/>
      <c r="G91" s="85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ht="15" customHeight="1">
      <c r="A92" s="66"/>
      <c r="B92" s="66"/>
      <c r="C92" s="66"/>
      <c r="D92" s="66"/>
      <c r="E92" s="85"/>
      <c r="F92" s="85"/>
      <c r="G92" s="85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ht="15" customHeight="1">
      <c r="A93" s="66"/>
      <c r="B93" s="66"/>
      <c r="C93" s="66"/>
      <c r="D93" s="66"/>
      <c r="E93" s="85"/>
      <c r="F93" s="85"/>
      <c r="G93" s="85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ht="15" customHeight="1">
      <c r="A94" s="66"/>
      <c r="B94" s="66"/>
      <c r="C94" s="66"/>
      <c r="D94" s="66"/>
      <c r="E94" s="85"/>
      <c r="F94" s="85"/>
      <c r="G94" s="85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</row>
    <row r="95" spans="1:78" ht="15" customHeight="1">
      <c r="A95" s="66"/>
      <c r="B95" s="66"/>
      <c r="C95" s="66"/>
      <c r="D95" s="66"/>
      <c r="E95" s="85"/>
      <c r="F95" s="85"/>
      <c r="G95" s="85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</row>
    <row r="96" spans="1:78" ht="15" customHeight="1">
      <c r="A96" s="66"/>
      <c r="B96" s="66"/>
      <c r="C96" s="66"/>
      <c r="D96" s="66"/>
      <c r="E96" s="85"/>
      <c r="F96" s="85"/>
      <c r="G96" s="85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</row>
    <row r="97" spans="1:78" ht="15" customHeight="1">
      <c r="A97" s="66"/>
      <c r="B97" s="66"/>
      <c r="C97" s="66"/>
      <c r="D97" s="66"/>
      <c r="E97" s="85"/>
      <c r="F97" s="85"/>
      <c r="G97" s="85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</row>
    <row r="98" spans="1:78" ht="15" customHeight="1">
      <c r="A98" s="66"/>
      <c r="B98" s="66"/>
      <c r="C98" s="66"/>
      <c r="D98" s="66"/>
      <c r="E98" s="85"/>
      <c r="F98" s="85"/>
      <c r="G98" s="85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</row>
    <row r="99" spans="1:78" ht="15" customHeight="1">
      <c r="A99" s="66"/>
      <c r="B99" s="66"/>
      <c r="C99" s="66"/>
      <c r="D99" s="66"/>
      <c r="E99" s="85"/>
      <c r="F99" s="85"/>
      <c r="G99" s="85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</row>
    <row r="100" spans="1:78" ht="15" customHeight="1">
      <c r="A100" s="66"/>
      <c r="B100" s="66"/>
      <c r="C100" s="66"/>
      <c r="D100" s="66"/>
      <c r="E100" s="85"/>
      <c r="F100" s="85"/>
      <c r="G100" s="85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5" customHeight="1">
      <c r="A101" s="66"/>
      <c r="B101" s="66"/>
      <c r="C101" s="66"/>
      <c r="D101" s="66"/>
      <c r="E101" s="85"/>
      <c r="F101" s="85"/>
      <c r="G101" s="85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</row>
    <row r="102" spans="1:78" ht="15" customHeight="1">
      <c r="A102" s="66"/>
      <c r="B102" s="66"/>
      <c r="C102" s="66"/>
      <c r="D102" s="66"/>
      <c r="E102" s="85"/>
      <c r="F102" s="85"/>
      <c r="G102" s="8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</row>
    <row r="103" spans="1:78" ht="15" customHeight="1">
      <c r="A103" s="66"/>
      <c r="B103" s="66"/>
      <c r="C103" s="66"/>
      <c r="D103" s="66"/>
      <c r="E103" s="85"/>
      <c r="F103" s="85"/>
      <c r="G103" s="8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</row>
    <row r="104" spans="1:78" ht="15" customHeight="1">
      <c r="A104" s="66"/>
      <c r="B104" s="66"/>
      <c r="C104" s="66"/>
      <c r="D104" s="66"/>
      <c r="E104" s="85"/>
      <c r="F104" s="85"/>
      <c r="G104" s="85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</row>
    <row r="105" spans="1:78" ht="15" customHeight="1">
      <c r="A105" s="66"/>
      <c r="B105" s="66"/>
      <c r="C105" s="66"/>
      <c r="D105" s="66"/>
      <c r="E105" s="85"/>
      <c r="F105" s="85"/>
      <c r="G105" s="8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</row>
    <row r="106" spans="1:78" ht="15" customHeight="1">
      <c r="A106" s="66"/>
      <c r="B106" s="66"/>
      <c r="C106" s="66"/>
      <c r="D106" s="66"/>
      <c r="E106" s="85"/>
      <c r="F106" s="85"/>
      <c r="G106" s="85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</row>
    <row r="107" spans="1:78" ht="15" customHeight="1">
      <c r="A107" s="66"/>
      <c r="B107" s="66"/>
      <c r="C107" s="66"/>
      <c r="D107" s="66"/>
      <c r="E107" s="85"/>
      <c r="F107" s="85"/>
      <c r="G107" s="85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</row>
    <row r="108" spans="1:78" ht="15" customHeight="1">
      <c r="A108" s="66"/>
      <c r="B108" s="66"/>
      <c r="C108" s="66"/>
      <c r="D108" s="66"/>
      <c r="E108" s="85"/>
      <c r="F108" s="85"/>
      <c r="G108" s="85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5" customHeight="1">
      <c r="A109" s="66"/>
      <c r="B109" s="66"/>
      <c r="C109" s="66"/>
      <c r="D109" s="66"/>
      <c r="E109" s="85"/>
      <c r="F109" s="85"/>
      <c r="G109" s="85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</row>
    <row r="110" spans="1:78" ht="15" customHeight="1">
      <c r="A110" s="66"/>
      <c r="B110" s="66"/>
      <c r="C110" s="66"/>
      <c r="D110" s="66"/>
      <c r="E110" s="85"/>
      <c r="F110" s="85"/>
      <c r="G110" s="8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</row>
    <row r="111" spans="1:78" ht="15" customHeight="1">
      <c r="A111" s="66"/>
      <c r="B111" s="66"/>
      <c r="C111" s="66"/>
      <c r="D111" s="66"/>
      <c r="E111" s="85"/>
      <c r="F111" s="85"/>
      <c r="G111" s="85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</row>
    <row r="112" spans="1:78" ht="15" customHeight="1">
      <c r="A112" s="66"/>
      <c r="B112" s="66"/>
      <c r="C112" s="66"/>
      <c r="D112" s="66"/>
      <c r="E112" s="85"/>
      <c r="F112" s="85"/>
      <c r="G112" s="85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</row>
    <row r="113" spans="1:78" ht="15" customHeight="1">
      <c r="A113" s="66"/>
      <c r="B113" s="66"/>
      <c r="C113" s="66"/>
      <c r="D113" s="66"/>
      <c r="E113" s="85"/>
      <c r="F113" s="85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</row>
    <row r="114" spans="1:78" ht="15" customHeight="1">
      <c r="A114" s="66"/>
      <c r="B114" s="66"/>
      <c r="C114" s="66"/>
      <c r="D114" s="66"/>
      <c r="E114" s="85"/>
      <c r="F114" s="85"/>
      <c r="G114" s="85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</row>
    <row r="115" spans="1:78" ht="15" customHeight="1">
      <c r="A115" s="66"/>
      <c r="B115" s="66"/>
      <c r="C115" s="66"/>
      <c r="D115" s="66"/>
      <c r="E115" s="85"/>
      <c r="F115" s="85"/>
      <c r="G115" s="8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</row>
    <row r="116" spans="1:78" ht="15" customHeight="1">
      <c r="A116" s="66"/>
      <c r="B116" s="66"/>
      <c r="C116" s="66"/>
      <c r="D116" s="66"/>
      <c r="E116" s="85"/>
      <c r="F116" s="85"/>
      <c r="G116" s="85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</row>
    <row r="117" spans="1:78" ht="15" customHeight="1">
      <c r="A117" s="66"/>
      <c r="B117" s="66"/>
      <c r="C117" s="66"/>
      <c r="D117" s="66"/>
      <c r="E117" s="85"/>
      <c r="F117" s="85"/>
      <c r="G117" s="85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</row>
    <row r="118" spans="1:78" ht="15" customHeight="1">
      <c r="A118" s="66"/>
      <c r="B118" s="66"/>
      <c r="C118" s="66"/>
      <c r="D118" s="66"/>
      <c r="E118" s="85"/>
      <c r="F118" s="85"/>
      <c r="G118" s="85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</row>
    <row r="119" spans="1:78" ht="15" customHeight="1">
      <c r="A119" s="66"/>
      <c r="B119" s="66"/>
      <c r="C119" s="66"/>
      <c r="D119" s="66"/>
      <c r="E119" s="85"/>
      <c r="F119" s="85"/>
      <c r="G119" s="85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</row>
    <row r="120" spans="1:78" ht="15" customHeight="1">
      <c r="A120" s="66"/>
      <c r="B120" s="66"/>
      <c r="C120" s="66"/>
      <c r="D120" s="66"/>
      <c r="E120" s="85"/>
      <c r="F120" s="85"/>
      <c r="G120" s="85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</row>
    <row r="121" spans="1:78" ht="15" customHeight="1">
      <c r="A121" s="66"/>
      <c r="B121" s="66"/>
      <c r="C121" s="66"/>
      <c r="D121" s="66"/>
      <c r="E121" s="85"/>
      <c r="F121" s="85"/>
      <c r="G121" s="85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78" ht="15" customHeight="1">
      <c r="A122" s="66"/>
      <c r="B122" s="66"/>
      <c r="C122" s="66"/>
      <c r="D122" s="66"/>
      <c r="E122" s="85"/>
      <c r="F122" s="85"/>
      <c r="G122" s="8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78" ht="15" customHeight="1">
      <c r="A123" s="66"/>
      <c r="B123" s="66"/>
      <c r="C123" s="66"/>
      <c r="D123" s="66"/>
      <c r="E123" s="85"/>
      <c r="F123" s="85"/>
      <c r="G123" s="85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</row>
    <row r="124" spans="1:78" ht="15" customHeight="1">
      <c r="A124" s="66"/>
      <c r="B124" s="66"/>
      <c r="C124" s="66"/>
      <c r="D124" s="66"/>
      <c r="E124" s="85"/>
      <c r="F124" s="85"/>
      <c r="G124" s="85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</row>
    <row r="125" spans="1:78" ht="15" customHeight="1">
      <c r="A125" s="66"/>
      <c r="B125" s="66"/>
      <c r="C125" s="66"/>
      <c r="D125" s="66"/>
      <c r="E125" s="85"/>
      <c r="F125" s="85"/>
      <c r="G125" s="85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</row>
    <row r="126" spans="1:78" ht="15" customHeight="1">
      <c r="A126" s="66"/>
      <c r="B126" s="66"/>
      <c r="C126" s="66"/>
      <c r="D126" s="66"/>
      <c r="E126" s="85"/>
      <c r="F126" s="85"/>
      <c r="G126" s="85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</row>
    <row r="127" spans="1:78" ht="15" customHeight="1">
      <c r="A127" s="66"/>
      <c r="B127" s="66"/>
      <c r="C127" s="66"/>
      <c r="D127" s="66"/>
      <c r="E127" s="85"/>
      <c r="F127" s="85"/>
      <c r="G127" s="85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</row>
    <row r="128" spans="1:78" ht="15" customHeight="1">
      <c r="A128" s="66"/>
      <c r="B128" s="66"/>
      <c r="C128" s="66"/>
      <c r="D128" s="66"/>
      <c r="E128" s="85"/>
      <c r="F128" s="85"/>
      <c r="G128" s="8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</row>
    <row r="129" spans="1:78" ht="15" customHeight="1">
      <c r="A129" s="66"/>
      <c r="B129" s="66"/>
      <c r="C129" s="66"/>
      <c r="D129" s="66"/>
      <c r="E129" s="85"/>
      <c r="F129" s="85"/>
      <c r="G129" s="85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</row>
    <row r="130" spans="1:78" ht="15" customHeight="1">
      <c r="A130" s="66"/>
      <c r="B130" s="66"/>
      <c r="C130" s="66"/>
      <c r="D130" s="66"/>
      <c r="E130" s="85"/>
      <c r="F130" s="85"/>
      <c r="G130" s="85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</row>
    <row r="131" spans="1:78" ht="15" customHeight="1">
      <c r="A131" s="66"/>
      <c r="B131" s="66"/>
      <c r="C131" s="66"/>
      <c r="D131" s="66"/>
      <c r="E131" s="85"/>
      <c r="F131" s="85"/>
      <c r="G131" s="85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</row>
    <row r="132" spans="1:78" ht="15" customHeight="1">
      <c r="A132" s="66"/>
      <c r="B132" s="66"/>
      <c r="C132" s="66"/>
      <c r="D132" s="66"/>
      <c r="E132" s="85"/>
      <c r="F132" s="85"/>
      <c r="G132" s="8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</row>
    <row r="133" spans="1:78" ht="15" customHeight="1">
      <c r="A133" s="66"/>
      <c r="B133" s="66"/>
      <c r="C133" s="66"/>
      <c r="D133" s="66"/>
      <c r="E133" s="85"/>
      <c r="F133" s="85"/>
      <c r="G133" s="8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</row>
    <row r="134" spans="1:78" ht="15" customHeight="1">
      <c r="A134" s="66"/>
      <c r="B134" s="66"/>
      <c r="C134" s="66"/>
      <c r="D134" s="66"/>
      <c r="E134" s="85"/>
      <c r="F134" s="85"/>
      <c r="G134" s="85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</row>
    <row r="135" spans="1:78" ht="15" customHeight="1">
      <c r="A135" s="66"/>
      <c r="B135" s="66"/>
      <c r="C135" s="66"/>
      <c r="D135" s="66"/>
      <c r="E135" s="85"/>
      <c r="F135" s="85"/>
      <c r="G135" s="85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</row>
    <row r="136" spans="1:78" ht="15" customHeight="1">
      <c r="A136" s="66"/>
      <c r="B136" s="66"/>
      <c r="C136" s="66"/>
      <c r="D136" s="66"/>
      <c r="E136" s="85"/>
      <c r="F136" s="85"/>
      <c r="G136" s="85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</row>
    <row r="137" spans="1:78" ht="15" customHeight="1">
      <c r="A137" s="66"/>
      <c r="B137" s="66"/>
      <c r="C137" s="66"/>
      <c r="D137" s="66"/>
      <c r="E137" s="85"/>
      <c r="F137" s="85"/>
      <c r="G137" s="85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</row>
    <row r="138" spans="1:78" ht="15" customHeight="1">
      <c r="A138" s="66"/>
      <c r="B138" s="66"/>
      <c r="C138" s="66"/>
      <c r="D138" s="66"/>
      <c r="E138" s="85"/>
      <c r="F138" s="85"/>
      <c r="G138" s="85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</row>
    <row r="139" spans="1:78" ht="15" customHeight="1">
      <c r="A139" s="66"/>
      <c r="B139" s="66"/>
      <c r="C139" s="66"/>
      <c r="D139" s="66"/>
      <c r="E139" s="85"/>
      <c r="F139" s="85"/>
      <c r="G139" s="85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</row>
    <row r="140" spans="1:78" ht="15" customHeight="1">
      <c r="A140" s="66"/>
      <c r="B140" s="66"/>
      <c r="C140" s="66"/>
      <c r="D140" s="66"/>
      <c r="E140" s="85"/>
      <c r="F140" s="85"/>
      <c r="G140" s="8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</row>
    <row r="141" spans="1:78" ht="15" customHeight="1">
      <c r="A141" s="66"/>
      <c r="B141" s="66"/>
      <c r="C141" s="66"/>
      <c r="D141" s="66"/>
      <c r="E141" s="85"/>
      <c r="F141" s="85"/>
      <c r="G141" s="85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</row>
    <row r="142" spans="1:78" ht="15" customHeight="1">
      <c r="A142" s="66"/>
      <c r="B142" s="66"/>
      <c r="C142" s="66"/>
      <c r="D142" s="66"/>
      <c r="E142" s="85"/>
      <c r="F142" s="85"/>
      <c r="G142" s="85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</row>
    <row r="143" spans="1:78" ht="15" customHeight="1">
      <c r="A143" s="66"/>
      <c r="B143" s="66"/>
      <c r="C143" s="66"/>
      <c r="D143" s="66"/>
      <c r="E143" s="85"/>
      <c r="F143" s="85"/>
      <c r="G143" s="85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</row>
    <row r="144" spans="1:78" ht="15" customHeight="1">
      <c r="A144" s="66"/>
      <c r="B144" s="66"/>
      <c r="C144" s="66"/>
      <c r="D144" s="66"/>
      <c r="E144" s="85"/>
      <c r="F144" s="85"/>
      <c r="G144" s="85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</row>
    <row r="145" spans="1:78" ht="15" customHeight="1">
      <c r="A145" s="66"/>
      <c r="B145" s="66"/>
      <c r="C145" s="66"/>
      <c r="D145" s="66"/>
      <c r="E145" s="85"/>
      <c r="F145" s="85"/>
      <c r="G145" s="85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</row>
    <row r="146" spans="1:78" ht="15" customHeight="1">
      <c r="A146" s="66"/>
      <c r="B146" s="66"/>
      <c r="C146" s="66"/>
      <c r="D146" s="66"/>
      <c r="E146" s="85"/>
      <c r="F146" s="85"/>
      <c r="G146" s="85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</row>
    <row r="147" spans="1:78" ht="15" customHeight="1">
      <c r="A147" s="66"/>
      <c r="B147" s="66"/>
      <c r="C147" s="66"/>
      <c r="D147" s="66"/>
      <c r="E147" s="85"/>
      <c r="F147" s="85"/>
      <c r="G147" s="85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</row>
    <row r="148" spans="1:78" ht="15" customHeight="1">
      <c r="A148" s="66"/>
      <c r="B148" s="66"/>
      <c r="C148" s="66"/>
      <c r="D148" s="66"/>
      <c r="E148" s="85"/>
      <c r="F148" s="85"/>
      <c r="G148" s="85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</row>
    <row r="149" spans="1:78" ht="15" customHeight="1">
      <c r="A149" s="66"/>
      <c r="B149" s="66"/>
      <c r="C149" s="66"/>
      <c r="D149" s="66"/>
      <c r="E149" s="85"/>
      <c r="F149" s="85"/>
      <c r="G149" s="85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</row>
    <row r="150" spans="1:78" ht="15" customHeight="1">
      <c r="A150" s="66"/>
      <c r="B150" s="66"/>
      <c r="C150" s="66"/>
      <c r="D150" s="66"/>
      <c r="E150" s="85"/>
      <c r="F150" s="85"/>
      <c r="G150" s="85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</row>
    <row r="151" spans="1:78" ht="15" customHeight="1">
      <c r="A151" s="66"/>
      <c r="B151" s="66"/>
      <c r="C151" s="66"/>
      <c r="D151" s="66"/>
      <c r="E151" s="85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ht="15" customHeight="1">
      <c r="A152" s="66"/>
      <c r="B152" s="66"/>
      <c r="C152" s="66"/>
      <c r="D152" s="66"/>
      <c r="E152" s="85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</row>
    <row r="153" spans="1:78" ht="15" customHeight="1">
      <c r="A153" s="66"/>
      <c r="B153" s="66"/>
      <c r="C153" s="66"/>
      <c r="D153" s="66"/>
      <c r="E153" s="85"/>
      <c r="F153" s="85"/>
      <c r="G153" s="85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</row>
    <row r="154" spans="1:78" ht="15" customHeight="1">
      <c r="A154" s="66"/>
      <c r="B154" s="66"/>
      <c r="C154" s="66"/>
      <c r="D154" s="66"/>
      <c r="E154" s="85"/>
      <c r="F154" s="85"/>
      <c r="G154" s="85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</row>
    <row r="155" spans="1:78" ht="15" customHeight="1">
      <c r="A155" s="66"/>
      <c r="B155" s="66"/>
      <c r="C155" s="66"/>
      <c r="D155" s="66"/>
      <c r="E155" s="85"/>
      <c r="F155" s="85"/>
      <c r="G155" s="85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</row>
    <row r="156" spans="1:78" ht="15" customHeight="1">
      <c r="A156" s="66"/>
      <c r="B156" s="66"/>
      <c r="C156" s="66"/>
      <c r="D156" s="66"/>
      <c r="E156" s="85"/>
      <c r="F156" s="85"/>
      <c r="G156" s="85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</row>
    <row r="157" spans="1:78" ht="15" customHeight="1">
      <c r="A157" s="66"/>
      <c r="B157" s="66"/>
      <c r="C157" s="66"/>
      <c r="D157" s="66"/>
      <c r="E157" s="85"/>
      <c r="F157" s="85"/>
      <c r="G157" s="85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ht="15" customHeight="1">
      <c r="A158" s="66"/>
      <c r="B158" s="66"/>
      <c r="C158" s="66"/>
      <c r="D158" s="66"/>
      <c r="E158" s="85"/>
      <c r="F158" s="85"/>
      <c r="G158" s="8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</row>
    <row r="159" spans="1:78" ht="15" customHeight="1">
      <c r="A159" s="66"/>
      <c r="B159" s="66"/>
      <c r="C159" s="66"/>
      <c r="D159" s="66"/>
      <c r="E159" s="85"/>
      <c r="F159" s="85"/>
      <c r="G159" s="8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</row>
    <row r="160" spans="1:78" ht="15" customHeight="1">
      <c r="A160" s="66"/>
      <c r="B160" s="66"/>
      <c r="C160" s="66"/>
      <c r="D160" s="66"/>
      <c r="E160" s="85"/>
      <c r="F160" s="85"/>
      <c r="G160" s="8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</row>
    <row r="161" spans="1:78" ht="15" customHeight="1">
      <c r="A161" s="66"/>
      <c r="B161" s="66"/>
      <c r="C161" s="66"/>
      <c r="D161" s="66"/>
      <c r="E161" s="85"/>
      <c r="F161" s="85"/>
      <c r="G161" s="85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</row>
    <row r="162" spans="1:78" ht="15" customHeight="1">
      <c r="A162" s="66"/>
      <c r="B162" s="66"/>
      <c r="C162" s="66"/>
      <c r="D162" s="66"/>
      <c r="E162" s="85"/>
      <c r="F162" s="85"/>
      <c r="G162" s="85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</row>
    <row r="163" spans="1:78" ht="15" customHeight="1">
      <c r="A163" s="66"/>
      <c r="B163" s="66"/>
      <c r="C163" s="66"/>
      <c r="D163" s="66"/>
      <c r="E163" s="85"/>
      <c r="F163" s="85"/>
      <c r="G163" s="85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</row>
    <row r="164" spans="1:78" ht="15" customHeight="1">
      <c r="A164" s="66"/>
      <c r="B164" s="66"/>
      <c r="C164" s="66"/>
      <c r="D164" s="66"/>
      <c r="E164" s="85"/>
      <c r="F164" s="85"/>
      <c r="G164" s="85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</row>
    <row r="165" spans="1:78" ht="15" customHeight="1">
      <c r="A165" s="66"/>
      <c r="B165" s="66"/>
      <c r="C165" s="66"/>
      <c r="D165" s="66"/>
      <c r="E165" s="85"/>
      <c r="F165" s="85"/>
      <c r="G165" s="85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</row>
    <row r="166" spans="1:78" ht="15" customHeight="1">
      <c r="A166" s="66"/>
      <c r="B166" s="66"/>
      <c r="C166" s="66"/>
      <c r="D166" s="66"/>
      <c r="E166" s="85"/>
      <c r="F166" s="85"/>
      <c r="G166" s="85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</row>
    <row r="167" spans="1:78" ht="15" customHeight="1">
      <c r="A167" s="66"/>
      <c r="B167" s="66"/>
      <c r="C167" s="66"/>
      <c r="D167" s="66"/>
      <c r="E167" s="85"/>
      <c r="F167" s="85"/>
      <c r="G167" s="85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</row>
    <row r="168" spans="1:78" ht="15" customHeight="1">
      <c r="A168" s="66"/>
      <c r="B168" s="66"/>
      <c r="C168" s="66"/>
      <c r="D168" s="66"/>
      <c r="E168" s="85"/>
      <c r="F168" s="85"/>
      <c r="G168" s="85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</row>
    <row r="169" spans="1:78" ht="15" customHeight="1">
      <c r="A169" s="66"/>
      <c r="B169" s="66"/>
      <c r="C169" s="66"/>
      <c r="D169" s="66"/>
      <c r="E169" s="85"/>
      <c r="F169" s="85"/>
      <c r="G169" s="85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</row>
    <row r="170" spans="1:78" ht="15" customHeight="1">
      <c r="A170" s="66"/>
      <c r="B170" s="66"/>
      <c r="C170" s="66"/>
      <c r="D170" s="66"/>
      <c r="E170" s="85"/>
      <c r="F170" s="85"/>
      <c r="G170" s="85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</row>
    <row r="171" spans="1:78" ht="15" customHeight="1">
      <c r="A171" s="66"/>
      <c r="B171" s="66"/>
      <c r="C171" s="66"/>
      <c r="D171" s="66"/>
      <c r="E171" s="85"/>
      <c r="F171" s="85"/>
      <c r="G171" s="8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</row>
    <row r="172" spans="1:78" ht="15" customHeight="1">
      <c r="A172" s="66"/>
      <c r="B172" s="66"/>
      <c r="C172" s="66"/>
      <c r="D172" s="66"/>
      <c r="E172" s="85"/>
      <c r="F172" s="85"/>
      <c r="G172" s="85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</row>
    <row r="173" spans="1:78" ht="15" customHeight="1">
      <c r="A173" s="66"/>
      <c r="B173" s="66"/>
      <c r="C173" s="66"/>
      <c r="D173" s="66"/>
      <c r="E173" s="85"/>
      <c r="F173" s="85"/>
      <c r="G173" s="85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</row>
    <row r="174" spans="1:78" ht="15" customHeight="1">
      <c r="A174" s="66"/>
      <c r="B174" s="66"/>
      <c r="C174" s="66"/>
      <c r="D174" s="66"/>
      <c r="E174" s="85"/>
      <c r="F174" s="85"/>
      <c r="G174" s="85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</row>
    <row r="175" spans="1:78" ht="15" customHeight="1">
      <c r="A175" s="66"/>
      <c r="B175" s="66"/>
      <c r="C175" s="66"/>
      <c r="D175" s="66"/>
      <c r="E175" s="85"/>
      <c r="F175" s="85"/>
      <c r="G175" s="8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</row>
    <row r="176" spans="1:78" ht="15" customHeight="1">
      <c r="A176" s="66"/>
      <c r="B176" s="66"/>
      <c r="C176" s="66"/>
      <c r="D176" s="66"/>
      <c r="E176" s="85"/>
      <c r="F176" s="85"/>
      <c r="G176" s="85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</row>
    <row r="177" spans="1:78" ht="15" customHeight="1">
      <c r="A177" s="66"/>
      <c r="B177" s="66"/>
      <c r="C177" s="66"/>
      <c r="D177" s="66"/>
      <c r="E177" s="85"/>
      <c r="F177" s="85"/>
      <c r="G177" s="85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</row>
    <row r="178" spans="1:78" ht="15" customHeight="1">
      <c r="A178" s="66"/>
      <c r="B178" s="66"/>
      <c r="C178" s="66"/>
      <c r="D178" s="66"/>
      <c r="E178" s="85"/>
      <c r="F178" s="85"/>
      <c r="G178" s="85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</row>
    <row r="179" spans="1:78" ht="15" customHeight="1">
      <c r="A179" s="66"/>
      <c r="B179" s="66"/>
      <c r="C179" s="66"/>
      <c r="D179" s="66"/>
      <c r="E179" s="85"/>
      <c r="F179" s="85"/>
      <c r="G179" s="8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</row>
    <row r="180" spans="1:78" ht="15" customHeight="1">
      <c r="A180" s="66"/>
      <c r="B180" s="66"/>
      <c r="C180" s="66"/>
      <c r="D180" s="66"/>
      <c r="E180" s="85"/>
      <c r="F180" s="85"/>
      <c r="G180" s="85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</row>
    <row r="181" spans="1:78" ht="15" customHeight="1">
      <c r="A181" s="66"/>
      <c r="B181" s="66"/>
      <c r="C181" s="66"/>
      <c r="D181" s="66"/>
      <c r="E181" s="85"/>
      <c r="F181" s="85"/>
      <c r="G181" s="85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</row>
    <row r="182" spans="1:78" ht="15" customHeight="1">
      <c r="A182" s="66"/>
      <c r="B182" s="66"/>
      <c r="C182" s="66"/>
      <c r="D182" s="66"/>
      <c r="E182" s="85"/>
      <c r="F182" s="85"/>
      <c r="G182" s="85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</row>
    <row r="183" spans="1:78" ht="15" customHeight="1">
      <c r="A183" s="66"/>
      <c r="B183" s="66"/>
      <c r="C183" s="66"/>
      <c r="D183" s="66"/>
      <c r="E183" s="85"/>
      <c r="F183" s="85"/>
      <c r="G183" s="85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</row>
    <row r="184" spans="1:78" ht="15" customHeight="1">
      <c r="A184" s="66"/>
      <c r="B184" s="66"/>
      <c r="C184" s="66"/>
      <c r="D184" s="66"/>
      <c r="E184" s="85"/>
      <c r="F184" s="85"/>
      <c r="G184" s="85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</row>
    <row r="185" spans="1:78" ht="15" customHeight="1">
      <c r="A185" s="66"/>
      <c r="B185" s="66"/>
      <c r="C185" s="66"/>
      <c r="D185" s="66"/>
      <c r="E185" s="85"/>
      <c r="F185" s="85"/>
      <c r="G185" s="85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</row>
    <row r="186" spans="1:78" ht="15" customHeight="1">
      <c r="A186" s="66"/>
      <c r="B186" s="66"/>
      <c r="C186" s="66"/>
      <c r="D186" s="66"/>
      <c r="E186" s="85"/>
      <c r="F186" s="85"/>
      <c r="G186" s="85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</row>
    <row r="187" spans="1:78" ht="15" customHeight="1">
      <c r="A187" s="66"/>
      <c r="B187" s="66"/>
      <c r="C187" s="66"/>
      <c r="D187" s="66"/>
      <c r="E187" s="85"/>
      <c r="F187" s="85"/>
      <c r="G187" s="85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</row>
    <row r="188" spans="1:78" ht="15" customHeight="1">
      <c r="A188" s="66"/>
      <c r="B188" s="66"/>
      <c r="C188" s="66"/>
      <c r="D188" s="66"/>
      <c r="E188" s="85"/>
      <c r="F188" s="85"/>
      <c r="G188" s="85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</row>
    <row r="189" spans="1:78" ht="15" customHeight="1">
      <c r="A189" s="66"/>
      <c r="B189" s="66"/>
      <c r="C189" s="66"/>
      <c r="D189" s="66"/>
      <c r="E189" s="85"/>
      <c r="F189" s="85"/>
      <c r="G189" s="85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</row>
    <row r="190" spans="1:78" ht="15" customHeight="1">
      <c r="A190" s="66"/>
      <c r="B190" s="66"/>
      <c r="C190" s="66"/>
      <c r="D190" s="66"/>
      <c r="E190" s="85"/>
      <c r="F190" s="85"/>
      <c r="G190" s="85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</row>
    <row r="191" spans="1:78" ht="15" customHeight="1">
      <c r="A191" s="66"/>
      <c r="B191" s="66"/>
      <c r="C191" s="66"/>
      <c r="D191" s="66"/>
      <c r="E191" s="85"/>
      <c r="F191" s="85"/>
      <c r="G191" s="85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</row>
    <row r="192" spans="1:78" ht="15" customHeight="1">
      <c r="A192" s="66"/>
      <c r="B192" s="66"/>
      <c r="C192" s="66"/>
      <c r="D192" s="66"/>
      <c r="E192" s="85"/>
      <c r="F192" s="85"/>
      <c r="G192" s="85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</row>
    <row r="193" spans="1:78" ht="15" customHeight="1">
      <c r="A193" s="66"/>
      <c r="B193" s="66"/>
      <c r="C193" s="66"/>
      <c r="D193" s="66"/>
      <c r="E193" s="85"/>
      <c r="F193" s="85"/>
      <c r="G193" s="85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</row>
    <row r="194" spans="1:78" ht="15" customHeight="1">
      <c r="A194" s="66"/>
      <c r="B194" s="66"/>
      <c r="C194" s="66"/>
      <c r="D194" s="66"/>
      <c r="E194" s="85"/>
      <c r="F194" s="85"/>
      <c r="G194" s="85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</row>
    <row r="195" spans="1:78" ht="15" customHeight="1">
      <c r="A195" s="66"/>
      <c r="B195" s="66"/>
      <c r="C195" s="66"/>
      <c r="D195" s="66"/>
      <c r="E195" s="85"/>
      <c r="F195" s="85"/>
      <c r="G195" s="85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</row>
    <row r="196" spans="1:78" ht="15" customHeight="1">
      <c r="A196" s="66"/>
      <c r="B196" s="66"/>
      <c r="C196" s="66"/>
      <c r="D196" s="66"/>
      <c r="E196" s="85"/>
      <c r="F196" s="85"/>
      <c r="G196" s="85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</row>
    <row r="197" spans="1:78" ht="15" customHeight="1">
      <c r="A197" s="66"/>
      <c r="B197" s="66"/>
      <c r="C197" s="66"/>
      <c r="D197" s="66"/>
      <c r="E197" s="85"/>
      <c r="F197" s="85"/>
      <c r="G197" s="85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</row>
    <row r="198" spans="1:78" ht="15" customHeight="1">
      <c r="A198" s="66"/>
      <c r="B198" s="66"/>
      <c r="C198" s="66"/>
      <c r="D198" s="66"/>
      <c r="E198" s="85"/>
      <c r="F198" s="85"/>
      <c r="G198" s="85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</row>
    <row r="199" spans="1:78" ht="15" customHeight="1">
      <c r="A199" s="66"/>
      <c r="B199" s="66"/>
      <c r="C199" s="66"/>
      <c r="D199" s="66"/>
      <c r="E199" s="85"/>
      <c r="F199" s="85"/>
      <c r="G199" s="85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</row>
    <row r="200" spans="1:78" ht="15" customHeight="1">
      <c r="A200" s="66"/>
      <c r="B200" s="66"/>
      <c r="C200" s="66"/>
      <c r="D200" s="66"/>
      <c r="E200" s="85"/>
      <c r="F200" s="85"/>
      <c r="G200" s="85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</row>
    <row r="201" spans="1:78" ht="15" customHeight="1">
      <c r="A201" s="66"/>
      <c r="B201" s="66"/>
      <c r="C201" s="66"/>
      <c r="D201" s="66"/>
      <c r="E201" s="85"/>
      <c r="F201" s="85"/>
      <c r="G201" s="85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</row>
    <row r="202" spans="1:78" ht="15" customHeight="1">
      <c r="A202" s="66"/>
      <c r="B202" s="66"/>
      <c r="C202" s="66"/>
      <c r="D202" s="66"/>
      <c r="E202" s="85"/>
      <c r="F202" s="85"/>
      <c r="G202" s="85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</row>
    <row r="203" spans="1:78" ht="15" customHeight="1">
      <c r="A203" s="66"/>
      <c r="B203" s="66"/>
      <c r="C203" s="66"/>
      <c r="D203" s="66"/>
      <c r="E203" s="85"/>
      <c r="F203" s="85"/>
      <c r="G203" s="85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</row>
    <row r="204" spans="1:78" ht="15" customHeight="1">
      <c r="A204" s="66"/>
      <c r="B204" s="66"/>
      <c r="C204" s="66"/>
      <c r="D204" s="66"/>
      <c r="E204" s="85"/>
      <c r="F204" s="85"/>
      <c r="G204" s="85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</row>
    <row r="205" spans="1:78" ht="15" customHeight="1">
      <c r="A205" s="66"/>
      <c r="B205" s="66"/>
      <c r="C205" s="66"/>
      <c r="D205" s="66"/>
      <c r="E205" s="85"/>
      <c r="F205" s="85"/>
      <c r="G205" s="85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</row>
    <row r="206" spans="1:78" ht="15" customHeight="1">
      <c r="A206" s="66"/>
      <c r="B206" s="66"/>
      <c r="C206" s="66"/>
      <c r="D206" s="66"/>
      <c r="E206" s="85"/>
      <c r="F206" s="85"/>
      <c r="G206" s="85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</row>
    <row r="207" spans="1:78" ht="15" customHeight="1">
      <c r="A207" s="66"/>
      <c r="B207" s="66"/>
      <c r="C207" s="66"/>
      <c r="D207" s="66"/>
      <c r="E207" s="85"/>
      <c r="F207" s="85"/>
      <c r="G207" s="85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</row>
    <row r="208" spans="1:78" ht="15" customHeight="1">
      <c r="A208" s="66"/>
      <c r="B208" s="66"/>
      <c r="C208" s="66"/>
      <c r="D208" s="66"/>
      <c r="E208" s="85"/>
      <c r="F208" s="85"/>
      <c r="G208" s="85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</row>
    <row r="209" spans="1:78" ht="15" customHeight="1">
      <c r="A209" s="66"/>
      <c r="B209" s="66"/>
      <c r="C209" s="66"/>
      <c r="D209" s="66"/>
      <c r="E209" s="85"/>
      <c r="F209" s="85"/>
      <c r="G209" s="85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</row>
    <row r="210" spans="1:78" ht="15" customHeight="1">
      <c r="A210" s="66"/>
      <c r="B210" s="66"/>
      <c r="C210" s="66"/>
      <c r="D210" s="66"/>
      <c r="E210" s="85"/>
      <c r="F210" s="85"/>
      <c r="G210" s="85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</row>
    <row r="211" spans="1:78" ht="15" customHeight="1">
      <c r="A211" s="66"/>
      <c r="B211" s="66"/>
      <c r="C211" s="66"/>
      <c r="D211" s="66"/>
      <c r="E211" s="85"/>
      <c r="F211" s="85"/>
      <c r="G211" s="85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</row>
    <row r="212" spans="1:78" ht="15" customHeight="1">
      <c r="A212" s="66"/>
      <c r="B212" s="66"/>
      <c r="C212" s="66"/>
      <c r="D212" s="66"/>
      <c r="E212" s="85"/>
      <c r="F212" s="85"/>
      <c r="G212" s="85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</row>
    <row r="213" spans="1:78" ht="15" customHeight="1">
      <c r="A213" s="66"/>
      <c r="B213" s="66"/>
      <c r="C213" s="66"/>
      <c r="D213" s="66"/>
      <c r="E213" s="85"/>
      <c r="F213" s="85"/>
      <c r="G213" s="85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</row>
    <row r="214" spans="1:78" ht="15" customHeight="1">
      <c r="A214" s="66"/>
      <c r="B214" s="66"/>
      <c r="C214" s="66"/>
      <c r="D214" s="66"/>
      <c r="E214" s="85"/>
      <c r="F214" s="85"/>
      <c r="G214" s="85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</row>
    <row r="215" spans="1:78" ht="15" customHeight="1">
      <c r="A215" s="66"/>
      <c r="B215" s="66"/>
      <c r="C215" s="66"/>
      <c r="D215" s="66"/>
      <c r="E215" s="85"/>
      <c r="F215" s="85"/>
      <c r="G215" s="85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</row>
    <row r="216" spans="1:78" ht="15" customHeight="1">
      <c r="A216" s="66"/>
      <c r="B216" s="66"/>
      <c r="C216" s="66"/>
      <c r="D216" s="66"/>
      <c r="E216" s="85"/>
      <c r="F216" s="85"/>
      <c r="G216" s="85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</row>
    <row r="217" spans="1:78" ht="15" customHeight="1">
      <c r="A217" s="66"/>
      <c r="B217" s="66"/>
      <c r="C217" s="66"/>
      <c r="D217" s="66"/>
      <c r="E217" s="85"/>
      <c r="F217" s="85"/>
      <c r="G217" s="85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</row>
    <row r="218" spans="1:78" ht="15" customHeight="1">
      <c r="A218" s="66"/>
      <c r="B218" s="66"/>
      <c r="C218" s="66"/>
      <c r="D218" s="66"/>
      <c r="E218" s="85"/>
      <c r="F218" s="85"/>
      <c r="G218" s="85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</row>
    <row r="219" spans="1:78" ht="15" customHeight="1">
      <c r="A219" s="66"/>
      <c r="B219" s="66"/>
      <c r="C219" s="66"/>
      <c r="D219" s="66"/>
      <c r="E219" s="85"/>
      <c r="F219" s="85"/>
      <c r="G219" s="85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</row>
    <row r="220" spans="1:78" ht="15" customHeight="1">
      <c r="A220" s="66"/>
      <c r="B220" s="66"/>
      <c r="C220" s="66"/>
      <c r="D220" s="66"/>
      <c r="E220" s="85"/>
      <c r="F220" s="85"/>
      <c r="G220" s="85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</row>
    <row r="221" spans="1:78" ht="15" customHeight="1">
      <c r="A221" s="66"/>
      <c r="B221" s="66"/>
      <c r="C221" s="66"/>
      <c r="D221" s="66"/>
      <c r="E221" s="85"/>
      <c r="F221" s="85"/>
      <c r="G221" s="85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</row>
    <row r="222" spans="1:78" ht="15" customHeight="1">
      <c r="A222" s="66"/>
      <c r="B222" s="66"/>
      <c r="C222" s="66"/>
      <c r="D222" s="66"/>
      <c r="E222" s="85"/>
      <c r="F222" s="85"/>
      <c r="G222" s="85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ht="15" customHeight="1">
      <c r="A223" s="66"/>
      <c r="B223" s="66"/>
      <c r="C223" s="66"/>
      <c r="D223" s="66"/>
      <c r="E223" s="85"/>
      <c r="F223" s="85"/>
      <c r="G223" s="85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</row>
    <row r="224" spans="1:78" ht="15" customHeight="1">
      <c r="A224" s="66"/>
      <c r="B224" s="66"/>
      <c r="C224" s="66"/>
      <c r="D224" s="66"/>
      <c r="E224" s="85"/>
      <c r="F224" s="85"/>
      <c r="G224" s="85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</row>
    <row r="225" spans="1:78" ht="15" customHeight="1">
      <c r="A225" s="66"/>
      <c r="B225" s="66"/>
      <c r="C225" s="66"/>
      <c r="D225" s="66"/>
      <c r="E225" s="85"/>
      <c r="F225" s="85"/>
      <c r="G225" s="85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</row>
    <row r="226" spans="1:78" ht="15" customHeight="1">
      <c r="A226" s="66"/>
      <c r="B226" s="66"/>
      <c r="C226" s="66"/>
      <c r="D226" s="66"/>
      <c r="E226" s="85"/>
      <c r="F226" s="85"/>
      <c r="G226" s="85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</row>
    <row r="227" spans="1:78" ht="15" customHeight="1">
      <c r="A227" s="66"/>
      <c r="B227" s="66"/>
      <c r="C227" s="66"/>
      <c r="D227" s="66"/>
      <c r="E227" s="85"/>
      <c r="F227" s="85"/>
      <c r="G227" s="85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</row>
    <row r="228" spans="1:78" ht="15" customHeight="1">
      <c r="A228" s="66"/>
      <c r="B228" s="66"/>
      <c r="C228" s="66"/>
      <c r="D228" s="66"/>
      <c r="E228" s="85"/>
      <c r="F228" s="85"/>
      <c r="G228" s="85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</row>
    <row r="229" spans="1:78" ht="15" customHeight="1">
      <c r="A229" s="66"/>
      <c r="B229" s="66"/>
      <c r="C229" s="66"/>
      <c r="D229" s="66"/>
      <c r="E229" s="85"/>
      <c r="F229" s="85"/>
      <c r="G229" s="85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</row>
    <row r="230" spans="1:78" ht="15" customHeight="1">
      <c r="A230" s="66"/>
      <c r="B230" s="66"/>
      <c r="C230" s="66"/>
      <c r="D230" s="66"/>
      <c r="E230" s="85"/>
      <c r="F230" s="85"/>
      <c r="G230" s="85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</row>
    <row r="231" spans="1:78" ht="15" customHeight="1">
      <c r="A231" s="66"/>
      <c r="B231" s="66"/>
      <c r="C231" s="66"/>
      <c r="D231" s="66"/>
      <c r="E231" s="85"/>
      <c r="F231" s="85"/>
      <c r="G231" s="85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</row>
    <row r="232" spans="1:78" ht="15" customHeight="1">
      <c r="A232" s="66"/>
      <c r="B232" s="66"/>
      <c r="C232" s="66"/>
      <c r="D232" s="66"/>
      <c r="E232" s="85"/>
      <c r="F232" s="85"/>
      <c r="G232" s="85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</row>
    <row r="233" spans="1:78" ht="15" customHeight="1">
      <c r="A233" s="66"/>
      <c r="B233" s="66"/>
      <c r="C233" s="66"/>
      <c r="D233" s="66"/>
      <c r="E233" s="85"/>
      <c r="F233" s="85"/>
      <c r="G233" s="85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</row>
    <row r="234" spans="1:78" ht="15" customHeight="1">
      <c r="A234" s="66"/>
      <c r="B234" s="66"/>
      <c r="C234" s="66"/>
      <c r="D234" s="66"/>
      <c r="E234" s="85"/>
      <c r="F234" s="85"/>
      <c r="G234" s="85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</row>
    <row r="235" spans="1:78" ht="15" customHeight="1">
      <c r="A235" s="66"/>
      <c r="B235" s="66"/>
      <c r="C235" s="66"/>
      <c r="D235" s="66"/>
      <c r="E235" s="85"/>
      <c r="F235" s="85"/>
      <c r="G235" s="85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</row>
    <row r="236" spans="1:78" ht="15" customHeight="1">
      <c r="A236" s="66"/>
      <c r="B236" s="66"/>
      <c r="C236" s="66"/>
      <c r="D236" s="66"/>
      <c r="E236" s="85"/>
      <c r="F236" s="85"/>
      <c r="G236" s="85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</row>
    <row r="237" spans="1:78" ht="15" customHeight="1">
      <c r="A237" s="66"/>
      <c r="B237" s="66"/>
      <c r="C237" s="66"/>
      <c r="D237" s="66"/>
      <c r="E237" s="85"/>
      <c r="F237" s="85"/>
      <c r="G237" s="85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</row>
    <row r="238" spans="1:78" ht="15" customHeight="1">
      <c r="A238" s="66"/>
      <c r="B238" s="66"/>
      <c r="C238" s="66"/>
      <c r="D238" s="66"/>
      <c r="E238" s="85"/>
      <c r="F238" s="85"/>
      <c r="G238" s="85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</row>
    <row r="239" spans="1:78" ht="15" customHeight="1">
      <c r="A239" s="66"/>
      <c r="B239" s="66"/>
      <c r="C239" s="66"/>
      <c r="D239" s="66"/>
      <c r="E239" s="85"/>
      <c r="F239" s="85"/>
      <c r="G239" s="85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</row>
    <row r="240" spans="1:78" ht="15" customHeight="1">
      <c r="A240" s="66"/>
      <c r="B240" s="66"/>
      <c r="C240" s="66"/>
      <c r="D240" s="66"/>
      <c r="E240" s="85"/>
      <c r="F240" s="85"/>
      <c r="G240" s="85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</row>
    <row r="241" spans="1:78" ht="15" customHeight="1">
      <c r="A241" s="66"/>
      <c r="B241" s="66"/>
      <c r="C241" s="66"/>
      <c r="D241" s="66"/>
      <c r="E241" s="85"/>
      <c r="F241" s="85"/>
      <c r="G241" s="85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</row>
    <row r="242" spans="1:78" ht="15" customHeight="1">
      <c r="A242" s="66"/>
      <c r="B242" s="66"/>
      <c r="C242" s="66"/>
      <c r="D242" s="66"/>
      <c r="E242" s="85"/>
      <c r="F242" s="85"/>
      <c r="G242" s="85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</row>
    <row r="243" spans="1:78" ht="15" customHeight="1">
      <c r="A243" s="66"/>
      <c r="B243" s="66"/>
      <c r="C243" s="66"/>
      <c r="D243" s="66"/>
      <c r="E243" s="85"/>
      <c r="F243" s="85"/>
      <c r="G243" s="85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</row>
    <row r="244" spans="1:78" ht="15" customHeight="1">
      <c r="A244" s="66"/>
      <c r="B244" s="66"/>
      <c r="C244" s="66"/>
      <c r="D244" s="66"/>
      <c r="E244" s="85"/>
      <c r="F244" s="85"/>
      <c r="G244" s="85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</row>
    <row r="245" spans="1:78" ht="15" customHeight="1">
      <c r="A245" s="66"/>
      <c r="B245" s="66"/>
      <c r="C245" s="66"/>
      <c r="D245" s="66"/>
      <c r="E245" s="85"/>
      <c r="F245" s="85"/>
      <c r="G245" s="85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</row>
    <row r="246" spans="1:78" ht="15" customHeight="1">
      <c r="A246" s="66"/>
      <c r="B246" s="66"/>
      <c r="C246" s="66"/>
      <c r="D246" s="66"/>
      <c r="E246" s="85"/>
      <c r="F246" s="85"/>
      <c r="G246" s="85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</row>
    <row r="247" spans="1:78" ht="15" customHeight="1">
      <c r="A247" s="66"/>
      <c r="B247" s="66"/>
      <c r="C247" s="66"/>
      <c r="D247" s="66"/>
      <c r="E247" s="85"/>
      <c r="F247" s="85"/>
      <c r="G247" s="85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</row>
    <row r="248" spans="1:78" ht="15" customHeight="1">
      <c r="A248" s="66"/>
      <c r="B248" s="66"/>
      <c r="C248" s="66"/>
      <c r="D248" s="66"/>
      <c r="E248" s="85"/>
      <c r="F248" s="85"/>
      <c r="G248" s="85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</row>
    <row r="249" spans="1:78" ht="15" customHeight="1">
      <c r="A249" s="66"/>
      <c r="B249" s="66"/>
      <c r="C249" s="66"/>
      <c r="D249" s="66"/>
      <c r="E249" s="85"/>
      <c r="F249" s="85"/>
      <c r="G249" s="85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</row>
    <row r="250" spans="1:78" ht="15" customHeight="1">
      <c r="A250" s="66"/>
      <c r="B250" s="66"/>
      <c r="C250" s="66"/>
      <c r="D250" s="66"/>
      <c r="E250" s="85"/>
      <c r="F250" s="85"/>
      <c r="G250" s="85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</row>
    <row r="251" spans="1:78" ht="15" customHeight="1">
      <c r="A251" s="66"/>
      <c r="B251" s="66"/>
      <c r="C251" s="66"/>
      <c r="D251" s="66"/>
      <c r="E251" s="85"/>
      <c r="F251" s="85"/>
      <c r="G251" s="85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</row>
    <row r="252" spans="1:78" ht="15" customHeight="1">
      <c r="A252" s="66"/>
      <c r="B252" s="66"/>
      <c r="C252" s="66"/>
      <c r="D252" s="66"/>
      <c r="E252" s="85"/>
      <c r="F252" s="85"/>
      <c r="G252" s="85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</row>
    <row r="253" spans="1:78" ht="15" customHeight="1">
      <c r="A253" s="66"/>
      <c r="B253" s="66"/>
      <c r="C253" s="66"/>
      <c r="D253" s="66"/>
      <c r="E253" s="85"/>
      <c r="F253" s="85"/>
      <c r="G253" s="85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</row>
    <row r="254" spans="1:78" ht="15" customHeight="1">
      <c r="A254" s="66"/>
      <c r="B254" s="66"/>
      <c r="C254" s="66"/>
      <c r="D254" s="66"/>
      <c r="E254" s="85"/>
      <c r="F254" s="85"/>
      <c r="G254" s="85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</row>
    <row r="255" spans="1:78" ht="15" customHeight="1">
      <c r="A255" s="66"/>
      <c r="B255" s="66"/>
      <c r="C255" s="66"/>
      <c r="D255" s="66"/>
      <c r="E255" s="85"/>
      <c r="F255" s="85"/>
      <c r="G255" s="85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</row>
    <row r="256" spans="1:78" ht="15" customHeight="1">
      <c r="A256" s="66"/>
      <c r="B256" s="66"/>
      <c r="C256" s="66"/>
      <c r="D256" s="66"/>
      <c r="E256" s="85"/>
      <c r="F256" s="85"/>
      <c r="G256" s="85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</row>
    <row r="257" spans="1:78" ht="15" customHeight="1">
      <c r="A257" s="66"/>
      <c r="B257" s="66"/>
      <c r="C257" s="66"/>
      <c r="D257" s="66"/>
      <c r="E257" s="85"/>
      <c r="F257" s="85"/>
      <c r="G257" s="85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</row>
    <row r="258" spans="1:78" ht="15" customHeight="1">
      <c r="A258" s="66"/>
      <c r="B258" s="66"/>
      <c r="C258" s="66"/>
      <c r="D258" s="66"/>
      <c r="E258" s="85"/>
      <c r="F258" s="85"/>
      <c r="G258" s="85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</row>
    <row r="259" spans="1:78" ht="15" customHeight="1">
      <c r="A259" s="66"/>
      <c r="B259" s="66"/>
      <c r="C259" s="66"/>
      <c r="D259" s="66"/>
      <c r="E259" s="85"/>
      <c r="F259" s="85"/>
      <c r="G259" s="85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</row>
    <row r="260" spans="1:78" ht="15" customHeight="1">
      <c r="A260" s="66"/>
      <c r="B260" s="66"/>
      <c r="C260" s="66"/>
      <c r="D260" s="66"/>
      <c r="E260" s="85"/>
      <c r="F260" s="85"/>
      <c r="G260" s="85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</row>
    <row r="261" spans="1:78" ht="15" customHeight="1">
      <c r="A261" s="66"/>
      <c r="B261" s="66"/>
      <c r="C261" s="66"/>
      <c r="D261" s="66"/>
      <c r="E261" s="85"/>
      <c r="F261" s="85"/>
      <c r="G261" s="85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</row>
    <row r="262" spans="1:78" ht="15" customHeight="1">
      <c r="A262" s="66"/>
      <c r="B262" s="66"/>
      <c r="C262" s="66"/>
      <c r="D262" s="66"/>
      <c r="E262" s="85"/>
      <c r="F262" s="85"/>
      <c r="G262" s="85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</row>
    <row r="263" spans="1:78" ht="15" customHeight="1">
      <c r="A263" s="66"/>
      <c r="B263" s="66"/>
      <c r="C263" s="66"/>
      <c r="D263" s="66"/>
      <c r="E263" s="85"/>
      <c r="F263" s="85"/>
      <c r="G263" s="85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</row>
    <row r="264" spans="1:78" ht="15" customHeight="1">
      <c r="A264" s="66"/>
      <c r="B264" s="66"/>
      <c r="C264" s="66"/>
      <c r="D264" s="66"/>
      <c r="E264" s="85"/>
      <c r="F264" s="85"/>
      <c r="G264" s="85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</row>
    <row r="265" spans="1:78" ht="15" customHeight="1">
      <c r="A265" s="66"/>
      <c r="B265" s="66"/>
      <c r="C265" s="66"/>
      <c r="D265" s="66"/>
      <c r="E265" s="85"/>
      <c r="F265" s="85"/>
      <c r="G265" s="85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</row>
    <row r="266" spans="1:78" ht="15" customHeight="1">
      <c r="A266" s="66"/>
      <c r="B266" s="66"/>
      <c r="C266" s="66"/>
      <c r="D266" s="66"/>
      <c r="E266" s="85"/>
      <c r="F266" s="85"/>
      <c r="G266" s="85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</row>
    <row r="267" spans="1:78" ht="15" customHeight="1">
      <c r="A267" s="66"/>
      <c r="B267" s="66"/>
      <c r="C267" s="66"/>
      <c r="D267" s="66"/>
      <c r="E267" s="85"/>
      <c r="F267" s="85"/>
      <c r="G267" s="85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</row>
    <row r="268" spans="1:78" ht="15" customHeight="1">
      <c r="A268" s="66"/>
      <c r="B268" s="66"/>
      <c r="C268" s="66"/>
      <c r="D268" s="66"/>
      <c r="E268" s="85"/>
      <c r="F268" s="85"/>
      <c r="G268" s="85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</row>
    <row r="269" spans="1:78" ht="15" customHeight="1">
      <c r="A269" s="66"/>
      <c r="B269" s="66"/>
      <c r="C269" s="66"/>
      <c r="D269" s="66"/>
      <c r="E269" s="85"/>
      <c r="F269" s="85"/>
      <c r="G269" s="85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</row>
    <row r="270" spans="1:78" ht="15" customHeight="1">
      <c r="A270" s="66"/>
      <c r="B270" s="66"/>
      <c r="C270" s="66"/>
      <c r="D270" s="66"/>
      <c r="E270" s="85"/>
      <c r="F270" s="85"/>
      <c r="G270" s="85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</row>
    <row r="271" spans="1:78" ht="15" customHeight="1">
      <c r="A271" s="66"/>
      <c r="B271" s="66"/>
      <c r="C271" s="66"/>
      <c r="D271" s="66"/>
      <c r="E271" s="85"/>
      <c r="F271" s="85"/>
      <c r="G271" s="85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</row>
    <row r="272" spans="1:78" ht="15" customHeight="1">
      <c r="A272" s="66"/>
      <c r="B272" s="66"/>
      <c r="C272" s="66"/>
      <c r="D272" s="66"/>
      <c r="E272" s="85"/>
      <c r="F272" s="85"/>
      <c r="G272" s="85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</row>
    <row r="273" spans="1:78" ht="15" customHeight="1">
      <c r="A273" s="66"/>
      <c r="B273" s="66"/>
      <c r="C273" s="66"/>
      <c r="D273" s="66"/>
      <c r="E273" s="85"/>
      <c r="F273" s="85"/>
      <c r="G273" s="85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</row>
    <row r="274" spans="1:78" ht="15" customHeight="1">
      <c r="A274" s="66"/>
      <c r="B274" s="66"/>
      <c r="C274" s="66"/>
      <c r="D274" s="66"/>
      <c r="E274" s="85"/>
      <c r="F274" s="85"/>
      <c r="G274" s="85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</row>
    <row r="275" spans="1:78" ht="15" customHeight="1">
      <c r="A275" s="66"/>
      <c r="B275" s="66"/>
      <c r="C275" s="66"/>
      <c r="D275" s="66"/>
      <c r="E275" s="85"/>
      <c r="F275" s="85"/>
      <c r="G275" s="85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</row>
    <row r="276" spans="1:78" ht="15" customHeight="1">
      <c r="A276" s="66"/>
      <c r="B276" s="66"/>
      <c r="C276" s="66"/>
      <c r="D276" s="66"/>
      <c r="E276" s="85"/>
      <c r="F276" s="85"/>
      <c r="G276" s="85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</row>
    <row r="277" spans="1:78" ht="15" customHeight="1">
      <c r="A277" s="66"/>
      <c r="B277" s="66"/>
      <c r="C277" s="66"/>
      <c r="D277" s="66"/>
      <c r="E277" s="85"/>
      <c r="F277" s="85"/>
      <c r="G277" s="85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</row>
    <row r="278" spans="1:78" ht="15" customHeight="1">
      <c r="A278" s="66"/>
      <c r="B278" s="66"/>
      <c r="C278" s="66"/>
      <c r="D278" s="66"/>
      <c r="E278" s="85"/>
      <c r="F278" s="85"/>
      <c r="G278" s="85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</row>
    <row r="279" spans="1:78" ht="15" customHeight="1">
      <c r="A279" s="66"/>
      <c r="B279" s="66"/>
      <c r="C279" s="66"/>
      <c r="D279" s="66"/>
      <c r="E279" s="85"/>
      <c r="F279" s="85"/>
      <c r="G279" s="85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</row>
    <row r="280" spans="1:78" ht="15" customHeight="1">
      <c r="A280" s="66"/>
      <c r="B280" s="66"/>
      <c r="C280" s="66"/>
      <c r="D280" s="66"/>
      <c r="E280" s="85"/>
      <c r="F280" s="85"/>
      <c r="G280" s="85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</row>
    <row r="281" spans="1:78" ht="15" customHeight="1">
      <c r="A281" s="66"/>
      <c r="B281" s="66"/>
      <c r="C281" s="66"/>
      <c r="D281" s="66"/>
      <c r="E281" s="85"/>
      <c r="F281" s="85"/>
      <c r="G281" s="85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</row>
    <row r="282" spans="1:78" ht="15" customHeight="1">
      <c r="A282" s="66"/>
      <c r="B282" s="66"/>
      <c r="C282" s="66"/>
      <c r="D282" s="66"/>
      <c r="E282" s="85"/>
      <c r="F282" s="85"/>
      <c r="G282" s="85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</row>
    <row r="283" spans="1:78" ht="15" customHeight="1">
      <c r="A283" s="66"/>
      <c r="B283" s="66"/>
      <c r="C283" s="66"/>
      <c r="D283" s="66"/>
      <c r="E283" s="85"/>
      <c r="F283" s="85"/>
      <c r="G283" s="85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</row>
    <row r="284" spans="1:78" ht="15" customHeight="1">
      <c r="A284" s="66"/>
      <c r="B284" s="66"/>
      <c r="C284" s="66"/>
      <c r="D284" s="66"/>
      <c r="E284" s="85"/>
      <c r="F284" s="85"/>
      <c r="G284" s="85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</row>
    <row r="285" spans="1:78" ht="15" customHeight="1">
      <c r="A285" s="66"/>
      <c r="B285" s="66"/>
      <c r="C285" s="66"/>
      <c r="D285" s="66"/>
      <c r="E285" s="85"/>
      <c r="F285" s="85"/>
      <c r="G285" s="85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</row>
    <row r="286" spans="1:78" ht="15" customHeight="1">
      <c r="A286" s="66"/>
      <c r="B286" s="66"/>
      <c r="C286" s="66"/>
      <c r="D286" s="66"/>
      <c r="E286" s="85"/>
      <c r="F286" s="85"/>
      <c r="G286" s="85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</row>
    <row r="287" spans="1:78" ht="15" customHeight="1">
      <c r="A287" s="66"/>
      <c r="B287" s="66"/>
      <c r="C287" s="66"/>
      <c r="D287" s="66"/>
      <c r="E287" s="85"/>
      <c r="F287" s="85"/>
      <c r="G287" s="85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</row>
    <row r="288" spans="1:78" ht="15" customHeight="1">
      <c r="A288" s="66"/>
      <c r="B288" s="66"/>
      <c r="C288" s="66"/>
      <c r="D288" s="66"/>
      <c r="E288" s="85"/>
      <c r="F288" s="85"/>
      <c r="G288" s="85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</row>
    <row r="289" spans="1:78" ht="15" customHeight="1">
      <c r="A289" s="66"/>
      <c r="B289" s="66"/>
      <c r="C289" s="66"/>
      <c r="D289" s="66"/>
      <c r="E289" s="85"/>
      <c r="F289" s="85"/>
      <c r="G289" s="85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</row>
    <row r="290" spans="1:78" ht="15" customHeight="1">
      <c r="A290" s="66"/>
      <c r="B290" s="66"/>
      <c r="C290" s="66"/>
      <c r="D290" s="66"/>
      <c r="E290" s="85"/>
      <c r="F290" s="85"/>
      <c r="G290" s="85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</row>
    <row r="291" spans="1:78" ht="15" customHeight="1">
      <c r="A291" s="66"/>
      <c r="B291" s="66"/>
      <c r="C291" s="66"/>
      <c r="D291" s="66"/>
      <c r="E291" s="85"/>
      <c r="F291" s="85"/>
      <c r="G291" s="85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</row>
    <row r="292" spans="1:78" ht="15" customHeight="1">
      <c r="A292" s="66"/>
      <c r="B292" s="66"/>
      <c r="C292" s="66"/>
      <c r="D292" s="66"/>
      <c r="E292" s="85"/>
      <c r="F292" s="85"/>
      <c r="G292" s="85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</row>
    <row r="293" spans="1:78" ht="15" customHeight="1">
      <c r="A293" s="66"/>
      <c r="B293" s="66"/>
      <c r="C293" s="66"/>
      <c r="D293" s="66"/>
      <c r="E293" s="85"/>
      <c r="F293" s="85"/>
      <c r="G293" s="85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</row>
    <row r="294" spans="1:78" ht="15" customHeight="1">
      <c r="A294" s="66"/>
      <c r="B294" s="66"/>
      <c r="C294" s="66"/>
      <c r="D294" s="66"/>
      <c r="E294" s="85"/>
      <c r="F294" s="85"/>
      <c r="G294" s="85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</row>
    <row r="295" spans="1:78" ht="15" customHeight="1">
      <c r="A295" s="66"/>
      <c r="B295" s="66"/>
      <c r="C295" s="66"/>
      <c r="D295" s="66"/>
      <c r="E295" s="85"/>
      <c r="F295" s="85"/>
      <c r="G295" s="85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</row>
    <row r="296" spans="1:78" ht="15" customHeight="1">
      <c r="A296" s="66"/>
      <c r="B296" s="66"/>
      <c r="C296" s="66"/>
      <c r="D296" s="66"/>
      <c r="E296" s="85"/>
      <c r="F296" s="85"/>
      <c r="G296" s="85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</row>
    <row r="297" spans="1:78" ht="15" customHeight="1">
      <c r="A297" s="66"/>
      <c r="B297" s="66"/>
      <c r="C297" s="66"/>
      <c r="D297" s="66"/>
      <c r="E297" s="85"/>
      <c r="F297" s="85"/>
      <c r="G297" s="85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</row>
    <row r="298" spans="1:78" ht="15" customHeight="1">
      <c r="A298" s="66"/>
      <c r="B298" s="66"/>
      <c r="C298" s="66"/>
      <c r="D298" s="66"/>
      <c r="E298" s="85"/>
      <c r="F298" s="85"/>
      <c r="G298" s="85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5" customHeight="1">
      <c r="A299" s="66"/>
      <c r="B299" s="66"/>
      <c r="C299" s="66"/>
      <c r="D299" s="66"/>
      <c r="E299" s="85"/>
      <c r="F299" s="85"/>
      <c r="G299" s="85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</row>
    <row r="300" spans="1:78" ht="15" customHeight="1">
      <c r="A300" s="66"/>
      <c r="B300" s="66"/>
      <c r="C300" s="66"/>
      <c r="D300" s="66"/>
      <c r="E300" s="85"/>
      <c r="F300" s="85"/>
      <c r="G300" s="85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</row>
    <row r="301" spans="1:78" ht="15" customHeight="1">
      <c r="A301" s="66"/>
      <c r="B301" s="66"/>
      <c r="C301" s="66"/>
      <c r="D301" s="66"/>
      <c r="E301" s="85"/>
      <c r="F301" s="85"/>
      <c r="G301" s="85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</row>
    <row r="302" spans="1:78" ht="15" customHeight="1">
      <c r="A302" s="66"/>
      <c r="B302" s="66"/>
      <c r="C302" s="66"/>
      <c r="D302" s="66"/>
      <c r="E302" s="85"/>
      <c r="F302" s="85"/>
      <c r="G302" s="85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</row>
    <row r="303" spans="1:78" ht="15" customHeight="1">
      <c r="A303" s="66"/>
      <c r="B303" s="66"/>
      <c r="C303" s="66"/>
      <c r="D303" s="66"/>
      <c r="E303" s="85"/>
      <c r="F303" s="85"/>
      <c r="G303" s="85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</row>
    <row r="304" spans="1:78" ht="15" customHeight="1">
      <c r="A304" s="66"/>
      <c r="B304" s="66"/>
      <c r="C304" s="66"/>
      <c r="D304" s="66"/>
      <c r="E304" s="85"/>
      <c r="F304" s="85"/>
      <c r="G304" s="85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</row>
    <row r="305" spans="1:78" ht="15" customHeight="1">
      <c r="A305" s="66"/>
      <c r="B305" s="66"/>
      <c r="C305" s="66"/>
      <c r="D305" s="66"/>
      <c r="E305" s="85"/>
      <c r="F305" s="85"/>
      <c r="G305" s="8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</row>
    <row r="306" spans="1:78" ht="15" customHeight="1">
      <c r="A306" s="66"/>
      <c r="B306" s="66"/>
      <c r="C306" s="66"/>
      <c r="D306" s="66"/>
      <c r="E306" s="85"/>
      <c r="F306" s="85"/>
      <c r="G306" s="85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</row>
    <row r="307" spans="1:78" ht="15" customHeight="1">
      <c r="A307" s="66"/>
      <c r="B307" s="66"/>
      <c r="C307" s="66"/>
      <c r="D307" s="66"/>
      <c r="E307" s="85"/>
      <c r="F307" s="85"/>
      <c r="G307" s="85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</row>
    <row r="308" spans="1:78" ht="15" customHeight="1">
      <c r="A308" s="66"/>
      <c r="B308" s="66"/>
      <c r="C308" s="66"/>
      <c r="D308" s="66"/>
      <c r="E308" s="85"/>
      <c r="F308" s="85"/>
      <c r="G308" s="85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</row>
    <row r="309" spans="1:78" ht="15" customHeight="1">
      <c r="A309" s="66"/>
      <c r="B309" s="66"/>
      <c r="C309" s="66"/>
      <c r="D309" s="66"/>
      <c r="E309" s="85"/>
      <c r="F309" s="85"/>
      <c r="G309" s="85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</row>
    <row r="310" spans="1:78" ht="15" customHeight="1">
      <c r="A310" s="66"/>
      <c r="B310" s="66"/>
      <c r="C310" s="66"/>
      <c r="D310" s="66"/>
      <c r="E310" s="85"/>
      <c r="F310" s="85"/>
      <c r="G310" s="85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</row>
    <row r="311" spans="1:78" ht="15" customHeight="1">
      <c r="A311" s="66"/>
      <c r="B311" s="66"/>
      <c r="C311" s="66"/>
      <c r="D311" s="66"/>
      <c r="E311" s="85"/>
      <c r="F311" s="85"/>
      <c r="G311" s="85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</row>
    <row r="312" spans="1:78" ht="15" customHeight="1">
      <c r="A312" s="66"/>
      <c r="B312" s="66"/>
      <c r="C312" s="66"/>
      <c r="D312" s="66"/>
      <c r="E312" s="85"/>
      <c r="F312" s="85"/>
      <c r="G312" s="85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</row>
    <row r="313" spans="1:78" ht="15" customHeight="1">
      <c r="A313" s="66"/>
      <c r="B313" s="66"/>
      <c r="C313" s="66"/>
      <c r="D313" s="66"/>
      <c r="E313" s="85"/>
      <c r="F313" s="85"/>
      <c r="G313" s="85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</row>
    <row r="314" spans="1:78" ht="15" customHeight="1">
      <c r="A314" s="66"/>
      <c r="B314" s="66"/>
      <c r="C314" s="66"/>
      <c r="D314" s="66"/>
      <c r="E314" s="85"/>
      <c r="F314" s="85"/>
      <c r="G314" s="85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</row>
    <row r="315" spans="1:78" ht="15" customHeight="1">
      <c r="A315" s="66"/>
      <c r="B315" s="66"/>
      <c r="C315" s="66"/>
      <c r="D315" s="66"/>
      <c r="E315" s="85"/>
      <c r="F315" s="85"/>
      <c r="G315" s="85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</row>
    <row r="316" spans="1:78" ht="15" customHeight="1">
      <c r="A316" s="66"/>
      <c r="B316" s="66"/>
      <c r="C316" s="66"/>
      <c r="D316" s="66"/>
      <c r="E316" s="85"/>
      <c r="F316" s="85"/>
      <c r="G316" s="85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</row>
    <row r="317" spans="1:78" ht="15" customHeight="1">
      <c r="A317" s="66"/>
      <c r="B317" s="66"/>
      <c r="C317" s="66"/>
      <c r="D317" s="66"/>
      <c r="E317" s="85"/>
      <c r="F317" s="85"/>
      <c r="G317" s="85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</row>
    <row r="318" spans="1:78" ht="15" customHeight="1">
      <c r="A318" s="66"/>
      <c r="B318" s="66"/>
      <c r="C318" s="66"/>
      <c r="D318" s="66"/>
      <c r="E318" s="85"/>
      <c r="F318" s="85"/>
      <c r="G318" s="85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</row>
    <row r="319" spans="1:78" ht="15" customHeight="1">
      <c r="A319" s="66"/>
      <c r="B319" s="66"/>
      <c r="C319" s="66"/>
      <c r="D319" s="66"/>
      <c r="E319" s="85"/>
      <c r="F319" s="85"/>
      <c r="G319" s="85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</row>
    <row r="320" spans="1:78" ht="15" customHeight="1">
      <c r="A320" s="66"/>
      <c r="B320" s="66"/>
      <c r="C320" s="66"/>
      <c r="D320" s="66"/>
      <c r="E320" s="85"/>
      <c r="F320" s="85"/>
      <c r="G320" s="85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</row>
    <row r="321" spans="1:78" ht="15" customHeight="1">
      <c r="A321" s="66"/>
      <c r="B321" s="66"/>
      <c r="C321" s="66"/>
      <c r="D321" s="66"/>
      <c r="E321" s="85"/>
      <c r="F321" s="85"/>
      <c r="G321" s="85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</row>
    <row r="322" spans="1:78" ht="15" customHeight="1">
      <c r="A322" s="66"/>
      <c r="B322" s="66"/>
      <c r="C322" s="66"/>
      <c r="D322" s="66"/>
      <c r="E322" s="85"/>
      <c r="F322" s="85"/>
      <c r="G322" s="85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</row>
    <row r="323" spans="1:78" ht="15" customHeight="1">
      <c r="A323" s="66"/>
      <c r="B323" s="66"/>
      <c r="C323" s="66"/>
      <c r="D323" s="66"/>
      <c r="E323" s="85"/>
      <c r="F323" s="85"/>
      <c r="G323" s="85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</row>
    <row r="324" spans="1:78" ht="15" customHeight="1">
      <c r="A324" s="66"/>
      <c r="B324" s="66"/>
      <c r="C324" s="66"/>
      <c r="D324" s="66"/>
      <c r="E324" s="85"/>
      <c r="F324" s="85"/>
      <c r="G324" s="85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</row>
    <row r="325" spans="1:78" ht="15" customHeight="1">
      <c r="A325" s="66"/>
      <c r="B325" s="66"/>
      <c r="C325" s="66"/>
      <c r="D325" s="66"/>
      <c r="E325" s="85"/>
      <c r="F325" s="85"/>
      <c r="G325" s="85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</row>
    <row r="326" spans="1:78" ht="15" customHeight="1">
      <c r="A326" s="66"/>
      <c r="B326" s="66"/>
      <c r="C326" s="66"/>
      <c r="D326" s="66"/>
      <c r="E326" s="85"/>
      <c r="F326" s="85"/>
      <c r="G326" s="85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</row>
    <row r="327" spans="1:78" ht="15" customHeight="1">
      <c r="A327" s="66"/>
      <c r="B327" s="66"/>
      <c r="C327" s="66"/>
      <c r="D327" s="66"/>
      <c r="E327" s="85"/>
      <c r="F327" s="85"/>
      <c r="G327" s="85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</row>
    <row r="328" spans="1:78" ht="15" customHeight="1">
      <c r="A328" s="66"/>
      <c r="B328" s="66"/>
      <c r="C328" s="66"/>
      <c r="D328" s="66"/>
      <c r="E328" s="85"/>
      <c r="F328" s="85"/>
      <c r="G328" s="85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</row>
    <row r="329" spans="1:78" ht="15" customHeight="1">
      <c r="A329" s="66"/>
      <c r="B329" s="66"/>
      <c r="C329" s="66"/>
      <c r="D329" s="66"/>
      <c r="E329" s="85"/>
      <c r="F329" s="85"/>
      <c r="G329" s="85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</row>
    <row r="330" spans="1:78" ht="15" customHeight="1">
      <c r="A330" s="66"/>
      <c r="B330" s="66"/>
      <c r="C330" s="66"/>
      <c r="D330" s="66"/>
      <c r="E330" s="85"/>
      <c r="F330" s="85"/>
      <c r="G330" s="85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</row>
    <row r="331" spans="1:78" ht="15" customHeight="1">
      <c r="A331" s="66"/>
      <c r="B331" s="66"/>
      <c r="C331" s="66"/>
      <c r="D331" s="66"/>
      <c r="E331" s="85"/>
      <c r="F331" s="85"/>
      <c r="G331" s="8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</row>
    <row r="332" spans="1:78" ht="15" customHeight="1">
      <c r="A332" s="66"/>
      <c r="B332" s="66"/>
      <c r="C332" s="66"/>
      <c r="D332" s="66"/>
      <c r="E332" s="85"/>
      <c r="F332" s="85"/>
      <c r="G332" s="85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</row>
    <row r="333" spans="1:78" ht="15" customHeight="1">
      <c r="A333" s="66"/>
      <c r="B333" s="66"/>
      <c r="C333" s="66"/>
      <c r="D333" s="66"/>
      <c r="E333" s="85"/>
      <c r="F333" s="85"/>
      <c r="G333" s="85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</row>
    <row r="334" spans="1:78" ht="15" customHeight="1">
      <c r="A334" s="66"/>
      <c r="B334" s="66"/>
      <c r="C334" s="66"/>
      <c r="D334" s="66"/>
      <c r="E334" s="85"/>
      <c r="F334" s="85"/>
      <c r="G334" s="85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</row>
    <row r="335" spans="1:78" ht="15" customHeight="1">
      <c r="A335" s="66"/>
      <c r="B335" s="66"/>
      <c r="C335" s="66"/>
      <c r="D335" s="66"/>
      <c r="E335" s="85"/>
      <c r="F335" s="85"/>
      <c r="G335" s="85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</row>
    <row r="336" spans="1:78" ht="15" customHeight="1">
      <c r="A336" s="66"/>
      <c r="B336" s="66"/>
      <c r="C336" s="66"/>
      <c r="D336" s="66"/>
      <c r="E336" s="85"/>
      <c r="F336" s="85"/>
      <c r="G336" s="85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</row>
    <row r="337" spans="1:78" ht="15" customHeight="1">
      <c r="A337" s="66"/>
      <c r="B337" s="66"/>
      <c r="C337" s="66"/>
      <c r="D337" s="66"/>
      <c r="E337" s="85"/>
      <c r="F337" s="85"/>
      <c r="G337" s="85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</row>
    <row r="338" spans="1:78" ht="15" customHeight="1">
      <c r="A338" s="66"/>
      <c r="B338" s="66"/>
      <c r="C338" s="66"/>
      <c r="D338" s="66"/>
      <c r="E338" s="85"/>
      <c r="F338" s="85"/>
      <c r="G338" s="85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</row>
    <row r="339" spans="1:78" ht="15" customHeight="1">
      <c r="A339" s="66"/>
      <c r="B339" s="66"/>
      <c r="C339" s="66"/>
      <c r="D339" s="66"/>
      <c r="E339" s="85"/>
      <c r="F339" s="85"/>
      <c r="G339" s="85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</row>
    <row r="340" spans="1:78" ht="15" customHeight="1">
      <c r="A340" s="66"/>
      <c r="B340" s="66"/>
      <c r="C340" s="66"/>
      <c r="D340" s="66"/>
      <c r="E340" s="85"/>
      <c r="F340" s="85"/>
      <c r="G340" s="85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</row>
    <row r="341" spans="1:78" ht="15" customHeight="1">
      <c r="A341" s="66"/>
      <c r="B341" s="66"/>
      <c r="C341" s="66"/>
      <c r="D341" s="66"/>
      <c r="E341" s="85"/>
      <c r="F341" s="85"/>
      <c r="G341" s="85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</row>
    <row r="342" spans="1:78" ht="15" customHeight="1">
      <c r="A342" s="66"/>
      <c r="B342" s="66"/>
      <c r="C342" s="66"/>
      <c r="D342" s="66"/>
      <c r="E342" s="85"/>
      <c r="F342" s="85"/>
      <c r="G342" s="85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</row>
    <row r="343" spans="1:78" ht="15" customHeight="1">
      <c r="A343" s="66"/>
      <c r="B343" s="66"/>
      <c r="C343" s="66"/>
      <c r="D343" s="66"/>
      <c r="E343" s="85"/>
      <c r="F343" s="85"/>
      <c r="G343" s="85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</row>
    <row r="344" spans="1:78" ht="15" customHeight="1">
      <c r="A344" s="66"/>
      <c r="B344" s="66"/>
      <c r="C344" s="66"/>
      <c r="D344" s="66"/>
      <c r="E344" s="85"/>
      <c r="F344" s="85"/>
      <c r="G344" s="85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</row>
    <row r="345" spans="1:78" ht="15" customHeight="1">
      <c r="A345" s="66"/>
      <c r="B345" s="66"/>
      <c r="C345" s="66"/>
      <c r="D345" s="66"/>
      <c r="E345" s="85"/>
      <c r="F345" s="85"/>
      <c r="G345" s="85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</row>
    <row r="346" spans="1:78" ht="15" customHeight="1">
      <c r="A346" s="66"/>
      <c r="B346" s="66"/>
      <c r="C346" s="66"/>
      <c r="D346" s="66"/>
      <c r="E346" s="85"/>
      <c r="F346" s="85"/>
      <c r="G346" s="85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</row>
    <row r="347" spans="1:78" ht="15" customHeight="1">
      <c r="A347" s="66"/>
      <c r="B347" s="66"/>
      <c r="C347" s="66"/>
      <c r="D347" s="66"/>
      <c r="E347" s="85"/>
      <c r="F347" s="85"/>
      <c r="G347" s="85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</row>
    <row r="348" spans="1:78" ht="15" customHeight="1">
      <c r="A348" s="66"/>
      <c r="B348" s="66"/>
      <c r="C348" s="66"/>
      <c r="D348" s="66"/>
      <c r="E348" s="85"/>
      <c r="F348" s="85"/>
      <c r="G348" s="85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</row>
    <row r="349" spans="1:78" ht="15" customHeight="1">
      <c r="A349" s="66"/>
      <c r="B349" s="66"/>
      <c r="C349" s="66"/>
      <c r="D349" s="66"/>
      <c r="E349" s="85"/>
      <c r="F349" s="85"/>
      <c r="G349" s="85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</row>
    <row r="350" spans="1:78" ht="15" customHeight="1">
      <c r="A350" s="66"/>
      <c r="B350" s="66"/>
      <c r="C350" s="66"/>
      <c r="D350" s="66"/>
      <c r="E350" s="85"/>
      <c r="F350" s="85"/>
      <c r="G350" s="85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</row>
    <row r="351" spans="1:78" ht="15" customHeight="1">
      <c r="A351" s="66"/>
      <c r="B351" s="66"/>
      <c r="C351" s="66"/>
      <c r="D351" s="66"/>
      <c r="E351" s="85"/>
      <c r="F351" s="85"/>
      <c r="G351" s="85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</row>
    <row r="352" spans="1:78" ht="15" customHeight="1">
      <c r="A352" s="66"/>
      <c r="B352" s="66"/>
      <c r="C352" s="66"/>
      <c r="D352" s="66"/>
      <c r="E352" s="85"/>
      <c r="F352" s="85"/>
      <c r="G352" s="85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</row>
    <row r="353" spans="1:78" ht="15" customHeight="1">
      <c r="A353" s="66"/>
      <c r="B353" s="66"/>
      <c r="C353" s="66"/>
      <c r="D353" s="66"/>
      <c r="E353" s="85"/>
      <c r="F353" s="85"/>
      <c r="G353" s="85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</row>
    <row r="354" spans="1:78" ht="15" customHeight="1">
      <c r="A354" s="66"/>
      <c r="B354" s="66"/>
      <c r="C354" s="66"/>
      <c r="D354" s="66"/>
      <c r="E354" s="85"/>
      <c r="F354" s="85"/>
      <c r="G354" s="85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</row>
    <row r="355" spans="1:78" ht="15" customHeight="1">
      <c r="A355" s="66"/>
      <c r="B355" s="66"/>
      <c r="C355" s="66"/>
      <c r="D355" s="66"/>
      <c r="E355" s="85"/>
      <c r="F355" s="85"/>
      <c r="G355" s="85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</row>
    <row r="356" spans="1:78" ht="15" customHeight="1">
      <c r="A356" s="66"/>
      <c r="B356" s="66"/>
      <c r="C356" s="66"/>
      <c r="D356" s="66"/>
      <c r="E356" s="85"/>
      <c r="F356" s="85"/>
      <c r="G356" s="85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</row>
    <row r="357" spans="1:78" ht="15" customHeight="1">
      <c r="A357" s="66"/>
      <c r="B357" s="66"/>
      <c r="C357" s="66"/>
      <c r="D357" s="66"/>
      <c r="E357" s="85"/>
      <c r="F357" s="85"/>
      <c r="G357" s="85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</row>
    <row r="358" spans="1:78" ht="15" customHeight="1">
      <c r="A358" s="66"/>
      <c r="B358" s="66"/>
      <c r="C358" s="66"/>
      <c r="D358" s="66"/>
      <c r="E358" s="85"/>
      <c r="F358" s="85"/>
      <c r="G358" s="85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</row>
    <row r="359" spans="1:78" ht="15" customHeight="1">
      <c r="A359" s="66"/>
      <c r="B359" s="66"/>
      <c r="C359" s="66"/>
      <c r="D359" s="66"/>
      <c r="E359" s="85"/>
      <c r="F359" s="85"/>
      <c r="G359" s="85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</row>
    <row r="360" spans="1:78" ht="15" customHeight="1">
      <c r="A360" s="66"/>
      <c r="B360" s="66"/>
      <c r="C360" s="66"/>
      <c r="D360" s="66"/>
      <c r="E360" s="85"/>
      <c r="F360" s="85"/>
      <c r="G360" s="85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</row>
    <row r="361" spans="1:78" ht="15" customHeight="1">
      <c r="A361" s="66"/>
      <c r="B361" s="66"/>
      <c r="C361" s="66"/>
      <c r="D361" s="66"/>
      <c r="E361" s="85"/>
      <c r="F361" s="85"/>
      <c r="G361" s="85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</row>
    <row r="362" spans="1:78" ht="15" customHeight="1">
      <c r="A362" s="66"/>
      <c r="B362" s="66"/>
      <c r="C362" s="66"/>
      <c r="D362" s="66"/>
      <c r="E362" s="85"/>
      <c r="F362" s="85"/>
      <c r="G362" s="85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</row>
    <row r="363" spans="1:78" ht="15" customHeight="1">
      <c r="A363" s="66"/>
      <c r="B363" s="66"/>
      <c r="C363" s="66"/>
      <c r="D363" s="66"/>
      <c r="E363" s="85"/>
      <c r="F363" s="85"/>
      <c r="G363" s="85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</row>
    <row r="364" spans="1:78" ht="15" customHeight="1">
      <c r="A364" s="66"/>
      <c r="B364" s="66"/>
      <c r="C364" s="66"/>
      <c r="D364" s="66"/>
      <c r="E364" s="85"/>
      <c r="F364" s="85"/>
      <c r="G364" s="85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</row>
    <row r="365" spans="1:78" ht="15" customHeight="1">
      <c r="A365" s="66"/>
      <c r="B365" s="66"/>
      <c r="C365" s="66"/>
      <c r="D365" s="66"/>
      <c r="E365" s="85"/>
      <c r="F365" s="85"/>
      <c r="G365" s="85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</row>
    <row r="366" spans="1:78" ht="15" customHeight="1">
      <c r="A366" s="66"/>
      <c r="B366" s="66"/>
      <c r="C366" s="66"/>
      <c r="D366" s="66"/>
      <c r="E366" s="85"/>
      <c r="F366" s="85"/>
      <c r="G366" s="85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</row>
    <row r="367" spans="1:78" ht="15" customHeight="1">
      <c r="A367" s="66"/>
      <c r="B367" s="66"/>
      <c r="C367" s="66"/>
      <c r="D367" s="66"/>
      <c r="E367" s="85"/>
      <c r="F367" s="85"/>
      <c r="G367" s="85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</row>
    <row r="368" spans="1:78" ht="15" customHeight="1">
      <c r="A368" s="66"/>
      <c r="B368" s="66"/>
      <c r="C368" s="66"/>
      <c r="D368" s="66"/>
      <c r="E368" s="85"/>
      <c r="F368" s="85"/>
      <c r="G368" s="85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</row>
    <row r="369" spans="1:78" ht="15" customHeight="1">
      <c r="A369" s="66"/>
      <c r="B369" s="66"/>
      <c r="C369" s="66"/>
      <c r="D369" s="66"/>
      <c r="E369" s="85"/>
      <c r="F369" s="85"/>
      <c r="G369" s="85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</row>
    <row r="370" spans="1:78" ht="15" customHeight="1">
      <c r="A370" s="66"/>
      <c r="B370" s="66"/>
      <c r="C370" s="66"/>
      <c r="D370" s="66"/>
      <c r="E370" s="85"/>
      <c r="F370" s="85"/>
      <c r="G370" s="85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</row>
    <row r="371" spans="1:78" ht="15" customHeight="1">
      <c r="A371" s="66"/>
      <c r="B371" s="66"/>
      <c r="C371" s="66"/>
      <c r="D371" s="66"/>
      <c r="E371" s="85"/>
      <c r="F371" s="85"/>
      <c r="G371" s="85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15" customHeight="1">
      <c r="A372" s="66"/>
      <c r="B372" s="66"/>
      <c r="C372" s="66"/>
      <c r="D372" s="66"/>
      <c r="E372" s="85"/>
      <c r="F372" s="85"/>
      <c r="G372" s="85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</row>
    <row r="373" spans="1:78" ht="15" customHeight="1">
      <c r="A373" s="66"/>
      <c r="B373" s="66"/>
      <c r="C373" s="66"/>
      <c r="D373" s="66"/>
      <c r="E373" s="85"/>
      <c r="F373" s="85"/>
      <c r="G373" s="85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</row>
    <row r="374" spans="1:78" ht="15" customHeight="1">
      <c r="A374" s="66"/>
      <c r="B374" s="66"/>
      <c r="C374" s="66"/>
      <c r="D374" s="66"/>
      <c r="E374" s="85"/>
      <c r="F374" s="85"/>
      <c r="G374" s="85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</row>
    <row r="375" spans="1:78" ht="15" customHeight="1">
      <c r="A375" s="66"/>
      <c r="B375" s="66"/>
      <c r="C375" s="66"/>
      <c r="D375" s="66"/>
      <c r="E375" s="85"/>
      <c r="F375" s="85"/>
      <c r="G375" s="85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</row>
    <row r="376" spans="1:78" ht="15" customHeight="1">
      <c r="A376" s="66"/>
      <c r="B376" s="66"/>
      <c r="C376" s="66"/>
      <c r="D376" s="66"/>
      <c r="E376" s="85"/>
      <c r="F376" s="85"/>
      <c r="G376" s="85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</row>
    <row r="377" spans="1:78" ht="15" customHeight="1">
      <c r="A377" s="66"/>
      <c r="B377" s="66"/>
      <c r="C377" s="66"/>
      <c r="D377" s="66"/>
      <c r="E377" s="85"/>
      <c r="F377" s="85"/>
      <c r="G377" s="85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</row>
    <row r="378" spans="1:78" ht="15" customHeight="1">
      <c r="A378" s="66"/>
      <c r="B378" s="66"/>
      <c r="C378" s="66"/>
      <c r="D378" s="66"/>
      <c r="E378" s="85"/>
      <c r="F378" s="85"/>
      <c r="G378" s="85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</row>
    <row r="379" spans="1:78" ht="15" customHeight="1">
      <c r="A379" s="66"/>
      <c r="B379" s="66"/>
      <c r="C379" s="66"/>
      <c r="D379" s="66"/>
      <c r="E379" s="85"/>
      <c r="F379" s="85"/>
      <c r="G379" s="85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15" customHeight="1">
      <c r="A380" s="66"/>
      <c r="B380" s="66"/>
      <c r="C380" s="66"/>
      <c r="D380" s="66"/>
      <c r="E380" s="85"/>
      <c r="F380" s="85"/>
      <c r="G380" s="85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</row>
    <row r="381" spans="1:78" ht="15" customHeight="1">
      <c r="A381" s="66"/>
      <c r="B381" s="66"/>
      <c r="C381" s="66"/>
      <c r="D381" s="66"/>
      <c r="E381" s="85"/>
      <c r="F381" s="85"/>
      <c r="G381" s="85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</row>
    <row r="382" spans="1:78" ht="15" customHeight="1">
      <c r="A382" s="66"/>
      <c r="B382" s="66"/>
      <c r="C382" s="66"/>
      <c r="D382" s="66"/>
      <c r="E382" s="85"/>
      <c r="F382" s="85"/>
      <c r="G382" s="85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</row>
    <row r="383" spans="1:78" ht="15" customHeight="1">
      <c r="A383" s="66"/>
      <c r="B383" s="66"/>
      <c r="C383" s="66"/>
      <c r="D383" s="66"/>
      <c r="E383" s="85"/>
      <c r="F383" s="85"/>
      <c r="G383" s="85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</row>
    <row r="384" spans="1:78" ht="15" customHeight="1">
      <c r="A384" s="66"/>
      <c r="B384" s="66"/>
      <c r="C384" s="66"/>
      <c r="D384" s="66"/>
      <c r="E384" s="85"/>
      <c r="F384" s="85"/>
      <c r="G384" s="85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</row>
    <row r="385" spans="1:78" ht="15" customHeight="1">
      <c r="A385" s="66"/>
      <c r="B385" s="66"/>
      <c r="C385" s="66"/>
      <c r="D385" s="66"/>
      <c r="E385" s="85"/>
      <c r="F385" s="85"/>
      <c r="G385" s="85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</row>
    <row r="386" spans="1:78" ht="15" customHeight="1">
      <c r="A386" s="66"/>
      <c r="B386" s="66"/>
      <c r="C386" s="66"/>
      <c r="D386" s="66"/>
      <c r="E386" s="85"/>
      <c r="F386" s="85"/>
      <c r="G386" s="85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</row>
    <row r="387" spans="1:78" ht="15" customHeight="1">
      <c r="A387" s="66"/>
      <c r="B387" s="66"/>
      <c r="C387" s="66"/>
      <c r="D387" s="66"/>
      <c r="E387" s="85"/>
      <c r="F387" s="85"/>
      <c r="G387" s="85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</row>
    <row r="388" spans="1:78" ht="15" customHeight="1">
      <c r="A388" s="66"/>
      <c r="B388" s="66"/>
      <c r="C388" s="66"/>
      <c r="D388" s="66"/>
      <c r="E388" s="85"/>
      <c r="F388" s="85"/>
      <c r="G388" s="85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</row>
    <row r="389" spans="1:78" ht="15" customHeight="1">
      <c r="A389" s="66"/>
      <c r="B389" s="66"/>
      <c r="C389" s="66"/>
      <c r="D389" s="66"/>
      <c r="E389" s="85"/>
      <c r="F389" s="85"/>
      <c r="G389" s="85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</row>
    <row r="390" spans="1:78" ht="15" customHeight="1">
      <c r="A390" s="66"/>
      <c r="B390" s="66"/>
      <c r="C390" s="66"/>
      <c r="D390" s="66"/>
      <c r="E390" s="85"/>
      <c r="F390" s="85"/>
      <c r="G390" s="85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</row>
    <row r="391" spans="1:78" ht="15" customHeight="1">
      <c r="A391" s="66"/>
      <c r="B391" s="66"/>
      <c r="C391" s="66"/>
      <c r="D391" s="66"/>
      <c r="E391" s="85"/>
      <c r="F391" s="85"/>
      <c r="G391" s="85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</row>
    <row r="392" spans="1:78" ht="15" customHeight="1">
      <c r="A392" s="66"/>
      <c r="B392" s="66"/>
      <c r="C392" s="66"/>
      <c r="D392" s="66"/>
      <c r="E392" s="85"/>
      <c r="F392" s="85"/>
      <c r="G392" s="85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15" customHeight="1">
      <c r="A393" s="66"/>
      <c r="B393" s="66"/>
      <c r="C393" s="66"/>
      <c r="D393" s="66"/>
      <c r="E393" s="85"/>
      <c r="F393" s="85"/>
      <c r="G393" s="85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</row>
    <row r="394" spans="1:78" ht="15" customHeight="1">
      <c r="A394" s="66"/>
      <c r="B394" s="66"/>
      <c r="C394" s="66"/>
      <c r="D394" s="66"/>
      <c r="E394" s="85"/>
      <c r="F394" s="85"/>
      <c r="G394" s="85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</row>
    <row r="395" spans="1:78" ht="15" customHeight="1">
      <c r="A395" s="66"/>
      <c r="B395" s="66"/>
      <c r="C395" s="66"/>
      <c r="D395" s="66"/>
      <c r="E395" s="85"/>
      <c r="F395" s="85"/>
      <c r="G395" s="85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</row>
    <row r="396" spans="1:78" ht="15" customHeight="1">
      <c r="A396" s="66"/>
      <c r="B396" s="66"/>
      <c r="C396" s="66"/>
      <c r="D396" s="66"/>
      <c r="E396" s="85"/>
      <c r="F396" s="85"/>
      <c r="G396" s="85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</row>
    <row r="397" spans="1:78" ht="15" customHeight="1">
      <c r="A397" s="66"/>
      <c r="B397" s="66"/>
      <c r="C397" s="66"/>
      <c r="D397" s="66"/>
      <c r="E397" s="85"/>
      <c r="F397" s="85"/>
      <c r="G397" s="85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</row>
    <row r="398" spans="1:78" ht="15" customHeight="1">
      <c r="A398" s="66"/>
      <c r="B398" s="66"/>
      <c r="C398" s="66"/>
      <c r="D398" s="66"/>
      <c r="E398" s="85"/>
      <c r="F398" s="85"/>
      <c r="G398" s="85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</row>
    <row r="399" spans="1:78" ht="15" customHeight="1">
      <c r="A399" s="66"/>
      <c r="B399" s="66"/>
      <c r="C399" s="66"/>
      <c r="D399" s="66"/>
      <c r="E399" s="85"/>
      <c r="F399" s="85"/>
      <c r="G399" s="85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</row>
    <row r="400" spans="1:78" ht="15" customHeight="1">
      <c r="A400" s="66"/>
      <c r="B400" s="66"/>
      <c r="C400" s="66"/>
      <c r="D400" s="66"/>
      <c r="E400" s="85"/>
      <c r="F400" s="85"/>
      <c r="G400" s="85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</row>
    <row r="401" spans="1:78" ht="15" customHeight="1">
      <c r="A401" s="66"/>
      <c r="B401" s="66"/>
      <c r="C401" s="66"/>
      <c r="D401" s="66"/>
      <c r="E401" s="85"/>
      <c r="F401" s="85"/>
      <c r="G401" s="85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</row>
    <row r="402" spans="1:78" ht="15" customHeight="1">
      <c r="A402" s="66"/>
      <c r="B402" s="66"/>
      <c r="C402" s="66"/>
      <c r="D402" s="66"/>
      <c r="E402" s="85"/>
      <c r="F402" s="85"/>
      <c r="G402" s="85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</row>
    <row r="403" spans="1:78" ht="15" customHeight="1">
      <c r="A403" s="66"/>
      <c r="B403" s="66"/>
      <c r="C403" s="66"/>
      <c r="D403" s="66"/>
      <c r="E403" s="85"/>
      <c r="F403" s="85"/>
      <c r="G403" s="85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</row>
    <row r="404" spans="1:78" ht="15" customHeight="1">
      <c r="A404" s="66"/>
      <c r="B404" s="66"/>
      <c r="C404" s="66"/>
      <c r="D404" s="66"/>
      <c r="E404" s="85"/>
      <c r="F404" s="85"/>
      <c r="G404" s="85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</row>
    <row r="405" spans="1:78" ht="15" customHeight="1">
      <c r="A405" s="66"/>
      <c r="B405" s="66"/>
      <c r="C405" s="66"/>
      <c r="D405" s="66"/>
      <c r="E405" s="85"/>
      <c r="F405" s="85"/>
      <c r="G405" s="85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</row>
    <row r="406" spans="1:78" ht="15" customHeight="1">
      <c r="A406" s="66"/>
      <c r="B406" s="66"/>
      <c r="C406" s="66"/>
      <c r="D406" s="66"/>
      <c r="E406" s="85"/>
      <c r="F406" s="85"/>
      <c r="G406" s="85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</row>
    <row r="407" spans="1:78" ht="15" customHeight="1">
      <c r="A407" s="66"/>
      <c r="B407" s="66"/>
      <c r="C407" s="66"/>
      <c r="D407" s="66"/>
      <c r="E407" s="85"/>
      <c r="F407" s="85"/>
      <c r="G407" s="85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</row>
    <row r="408" spans="1:78" ht="15" customHeight="1">
      <c r="A408" s="66"/>
      <c r="B408" s="66"/>
      <c r="C408" s="66"/>
      <c r="D408" s="66"/>
      <c r="E408" s="85"/>
      <c r="F408" s="85"/>
      <c r="G408" s="85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</row>
    <row r="409" spans="1:78" ht="15" customHeight="1">
      <c r="A409" s="66"/>
      <c r="B409" s="66"/>
      <c r="C409" s="66"/>
      <c r="D409" s="66"/>
      <c r="E409" s="85"/>
      <c r="F409" s="85"/>
      <c r="G409" s="85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</row>
    <row r="410" spans="1:78" ht="15" customHeight="1">
      <c r="A410" s="66"/>
      <c r="B410" s="66"/>
      <c r="C410" s="66"/>
      <c r="D410" s="66"/>
      <c r="E410" s="85"/>
      <c r="F410" s="85"/>
      <c r="G410" s="85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</row>
    <row r="411" spans="1:78" ht="15" customHeight="1">
      <c r="A411" s="66"/>
      <c r="B411" s="66"/>
      <c r="C411" s="66"/>
      <c r="D411" s="66"/>
      <c r="E411" s="85"/>
      <c r="F411" s="85"/>
      <c r="G411" s="85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</row>
    <row r="412" spans="1:78" ht="15" customHeight="1">
      <c r="A412" s="66"/>
      <c r="B412" s="66"/>
      <c r="C412" s="66"/>
      <c r="D412" s="66"/>
      <c r="E412" s="85"/>
      <c r="F412" s="85"/>
      <c r="G412" s="85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66"/>
      <c r="BV412" s="66"/>
      <c r="BW412" s="66"/>
      <c r="BX412" s="66"/>
      <c r="BY412" s="66"/>
      <c r="BZ412" s="66"/>
    </row>
    <row r="413" spans="1:78" ht="15" customHeight="1">
      <c r="A413" s="66"/>
      <c r="B413" s="66"/>
      <c r="C413" s="66"/>
      <c r="D413" s="66"/>
      <c r="E413" s="85"/>
      <c r="F413" s="85"/>
      <c r="G413" s="85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66"/>
      <c r="BV413" s="66"/>
      <c r="BW413" s="66"/>
      <c r="BX413" s="66"/>
      <c r="BY413" s="66"/>
      <c r="BZ413" s="66"/>
    </row>
    <row r="414" spans="1:78" ht="15" customHeight="1">
      <c r="A414" s="66"/>
      <c r="B414" s="66"/>
      <c r="C414" s="66"/>
      <c r="D414" s="66"/>
      <c r="E414" s="85"/>
      <c r="F414" s="85"/>
      <c r="G414" s="85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6"/>
      <c r="BM414" s="66"/>
      <c r="BN414" s="66"/>
      <c r="BO414" s="66"/>
      <c r="BP414" s="66"/>
      <c r="BQ414" s="66"/>
      <c r="BR414" s="66"/>
      <c r="BS414" s="66"/>
      <c r="BT414" s="66"/>
      <c r="BU414" s="66"/>
      <c r="BV414" s="66"/>
      <c r="BW414" s="66"/>
      <c r="BX414" s="66"/>
      <c r="BY414" s="66"/>
      <c r="BZ414" s="66"/>
    </row>
    <row r="415" spans="1:78" ht="15" customHeight="1">
      <c r="A415" s="66"/>
      <c r="B415" s="66"/>
      <c r="C415" s="66"/>
      <c r="D415" s="66"/>
      <c r="E415" s="85"/>
      <c r="F415" s="85"/>
      <c r="G415" s="85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</row>
    <row r="416" spans="1:78" ht="15" customHeight="1">
      <c r="A416" s="66"/>
      <c r="B416" s="66"/>
      <c r="C416" s="66"/>
      <c r="D416" s="66"/>
      <c r="E416" s="85"/>
      <c r="F416" s="85"/>
      <c r="G416" s="85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6"/>
      <c r="BY416" s="66"/>
      <c r="BZ416" s="66"/>
    </row>
    <row r="417" spans="1:78" ht="15" customHeight="1">
      <c r="A417" s="66"/>
      <c r="B417" s="66"/>
      <c r="C417" s="66"/>
      <c r="D417" s="66"/>
      <c r="E417" s="85"/>
      <c r="F417" s="85"/>
      <c r="G417" s="85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6"/>
      <c r="BY417" s="66"/>
      <c r="BZ417" s="66"/>
    </row>
    <row r="418" spans="1:78" ht="15" customHeight="1">
      <c r="A418" s="66"/>
      <c r="B418" s="66"/>
      <c r="C418" s="66"/>
      <c r="D418" s="66"/>
      <c r="E418" s="85"/>
      <c r="F418" s="85"/>
      <c r="G418" s="85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</row>
    <row r="419" spans="1:78" ht="15" customHeight="1">
      <c r="A419" s="66"/>
      <c r="B419" s="66"/>
      <c r="C419" s="66"/>
      <c r="D419" s="66"/>
      <c r="E419" s="85"/>
      <c r="F419" s="85"/>
      <c r="G419" s="85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6"/>
      <c r="BY419" s="66"/>
      <c r="BZ419" s="66"/>
    </row>
    <row r="420" spans="1:78" ht="15" customHeight="1">
      <c r="A420" s="66"/>
      <c r="B420" s="66"/>
      <c r="C420" s="66"/>
      <c r="D420" s="66"/>
      <c r="E420" s="85"/>
      <c r="F420" s="85"/>
      <c r="G420" s="85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6"/>
      <c r="BY420" s="66"/>
      <c r="BZ420" s="66"/>
    </row>
    <row r="421" spans="1:78" ht="15" customHeight="1">
      <c r="A421" s="66"/>
      <c r="B421" s="66"/>
      <c r="C421" s="66"/>
      <c r="D421" s="66"/>
      <c r="E421" s="85"/>
      <c r="F421" s="85"/>
      <c r="G421" s="85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6"/>
      <c r="BY421" s="66"/>
      <c r="BZ421" s="66"/>
    </row>
    <row r="422" spans="1:78" ht="15" customHeight="1">
      <c r="A422" s="66"/>
      <c r="B422" s="66"/>
      <c r="C422" s="66"/>
      <c r="D422" s="66"/>
      <c r="E422" s="85"/>
      <c r="F422" s="85"/>
      <c r="G422" s="85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6"/>
      <c r="BY422" s="66"/>
      <c r="BZ422" s="66"/>
    </row>
    <row r="423" spans="1:78" ht="15" customHeight="1">
      <c r="A423" s="66"/>
      <c r="B423" s="66"/>
      <c r="C423" s="66"/>
      <c r="D423" s="66"/>
      <c r="E423" s="85"/>
      <c r="F423" s="85"/>
      <c r="G423" s="85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6"/>
      <c r="BY423" s="66"/>
      <c r="BZ423" s="66"/>
    </row>
    <row r="424" spans="1:78" ht="15" customHeight="1">
      <c r="A424" s="66"/>
      <c r="B424" s="66"/>
      <c r="C424" s="66"/>
      <c r="D424" s="66"/>
      <c r="E424" s="85"/>
      <c r="F424" s="85"/>
      <c r="G424" s="85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6"/>
      <c r="BY424" s="66"/>
      <c r="BZ424" s="66"/>
    </row>
    <row r="425" spans="1:78" ht="15" customHeight="1">
      <c r="A425" s="66"/>
      <c r="B425" s="66"/>
      <c r="C425" s="66"/>
      <c r="D425" s="66"/>
      <c r="E425" s="85"/>
      <c r="F425" s="85"/>
      <c r="G425" s="85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6"/>
      <c r="BY425" s="66"/>
      <c r="BZ425" s="66"/>
    </row>
    <row r="426" spans="1:78" ht="15" customHeight="1">
      <c r="A426" s="66"/>
      <c r="B426" s="66"/>
      <c r="C426" s="66"/>
      <c r="D426" s="66"/>
      <c r="E426" s="85"/>
      <c r="F426" s="85"/>
      <c r="G426" s="85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6"/>
      <c r="BY426" s="66"/>
      <c r="BZ426" s="66"/>
    </row>
    <row r="427" spans="1:78" ht="15" customHeight="1">
      <c r="A427" s="66"/>
      <c r="B427" s="66"/>
      <c r="C427" s="66"/>
      <c r="D427" s="66"/>
      <c r="E427" s="85"/>
      <c r="F427" s="85"/>
      <c r="G427" s="85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6"/>
      <c r="BY427" s="66"/>
      <c r="BZ427" s="66"/>
    </row>
    <row r="428" spans="1:78" ht="15" customHeight="1">
      <c r="A428" s="66"/>
      <c r="B428" s="66"/>
      <c r="C428" s="66"/>
      <c r="D428" s="66"/>
      <c r="E428" s="85"/>
      <c r="F428" s="85"/>
      <c r="G428" s="85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6"/>
      <c r="BY428" s="66"/>
      <c r="BZ428" s="66"/>
    </row>
    <row r="429" spans="1:78" ht="15" customHeight="1">
      <c r="A429" s="66"/>
      <c r="B429" s="66"/>
      <c r="C429" s="66"/>
      <c r="D429" s="66"/>
      <c r="E429" s="85"/>
      <c r="F429" s="85"/>
      <c r="G429" s="85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6"/>
      <c r="BY429" s="66"/>
      <c r="BZ429" s="66"/>
    </row>
    <row r="430" spans="1:78" ht="15" customHeight="1">
      <c r="A430" s="66"/>
      <c r="B430" s="66"/>
      <c r="C430" s="66"/>
      <c r="D430" s="66"/>
      <c r="E430" s="85"/>
      <c r="F430" s="85"/>
      <c r="G430" s="85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6"/>
      <c r="BM430" s="66"/>
      <c r="BN430" s="66"/>
      <c r="BO430" s="66"/>
      <c r="BP430" s="66"/>
      <c r="BQ430" s="66"/>
      <c r="BR430" s="66"/>
      <c r="BS430" s="66"/>
      <c r="BT430" s="66"/>
      <c r="BU430" s="66"/>
      <c r="BV430" s="66"/>
      <c r="BW430" s="66"/>
      <c r="BX430" s="66"/>
      <c r="BY430" s="66"/>
      <c r="BZ430" s="66"/>
    </row>
    <row r="431" spans="1:78" ht="15" customHeight="1">
      <c r="A431" s="66"/>
      <c r="B431" s="66"/>
      <c r="C431" s="66"/>
      <c r="D431" s="66"/>
      <c r="E431" s="85"/>
      <c r="F431" s="85"/>
      <c r="G431" s="85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6"/>
      <c r="BM431" s="66"/>
      <c r="BN431" s="66"/>
      <c r="BO431" s="66"/>
      <c r="BP431" s="66"/>
      <c r="BQ431" s="66"/>
      <c r="BR431" s="66"/>
      <c r="BS431" s="66"/>
      <c r="BT431" s="66"/>
      <c r="BU431" s="66"/>
      <c r="BV431" s="66"/>
      <c r="BW431" s="66"/>
      <c r="BX431" s="66"/>
      <c r="BY431" s="66"/>
      <c r="BZ431" s="66"/>
    </row>
    <row r="432" spans="1:78" ht="15" customHeight="1">
      <c r="A432" s="66"/>
      <c r="B432" s="66"/>
      <c r="C432" s="66"/>
      <c r="D432" s="66"/>
      <c r="E432" s="85"/>
      <c r="F432" s="85"/>
      <c r="G432" s="85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</row>
    <row r="433" spans="1:78" ht="15" customHeight="1">
      <c r="A433" s="66"/>
      <c r="B433" s="66"/>
      <c r="C433" s="66"/>
      <c r="D433" s="66"/>
      <c r="E433" s="85"/>
      <c r="F433" s="85"/>
      <c r="G433" s="85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</row>
    <row r="434" spans="1:78" ht="15" customHeight="1">
      <c r="A434" s="66"/>
      <c r="B434" s="66"/>
      <c r="C434" s="66"/>
      <c r="D434" s="66"/>
      <c r="E434" s="85"/>
      <c r="F434" s="85"/>
      <c r="G434" s="85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</row>
    <row r="435" spans="1:78" ht="15" customHeight="1">
      <c r="A435" s="66"/>
      <c r="B435" s="66"/>
      <c r="C435" s="66"/>
      <c r="D435" s="66"/>
      <c r="E435" s="85"/>
      <c r="F435" s="85"/>
      <c r="G435" s="85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</row>
    <row r="436" spans="1:78" ht="15" customHeight="1">
      <c r="A436" s="66"/>
      <c r="B436" s="66"/>
      <c r="C436" s="66"/>
      <c r="D436" s="66"/>
      <c r="E436" s="85"/>
      <c r="F436" s="85"/>
      <c r="G436" s="85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6"/>
      <c r="BM436" s="66"/>
      <c r="BN436" s="66"/>
      <c r="BO436" s="66"/>
      <c r="BP436" s="66"/>
      <c r="BQ436" s="66"/>
      <c r="BR436" s="66"/>
      <c r="BS436" s="66"/>
      <c r="BT436" s="66"/>
      <c r="BU436" s="66"/>
      <c r="BV436" s="66"/>
      <c r="BW436" s="66"/>
      <c r="BX436" s="66"/>
      <c r="BY436" s="66"/>
      <c r="BZ436" s="66"/>
    </row>
    <row r="437" spans="1:78" ht="15" customHeight="1">
      <c r="A437" s="66"/>
      <c r="B437" s="66"/>
      <c r="C437" s="66"/>
      <c r="D437" s="66"/>
      <c r="E437" s="85"/>
      <c r="F437" s="85"/>
      <c r="G437" s="85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</row>
    <row r="438" spans="1:78" ht="15" customHeight="1">
      <c r="A438" s="66"/>
      <c r="B438" s="66"/>
      <c r="C438" s="66"/>
      <c r="D438" s="66"/>
      <c r="E438" s="85"/>
      <c r="F438" s="85"/>
      <c r="G438" s="85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6"/>
      <c r="BM438" s="66"/>
      <c r="BN438" s="66"/>
      <c r="BO438" s="66"/>
      <c r="BP438" s="66"/>
      <c r="BQ438" s="66"/>
      <c r="BR438" s="66"/>
      <c r="BS438" s="66"/>
      <c r="BT438" s="66"/>
      <c r="BU438" s="66"/>
      <c r="BV438" s="66"/>
      <c r="BW438" s="66"/>
      <c r="BX438" s="66"/>
      <c r="BY438" s="66"/>
      <c r="BZ438" s="66"/>
    </row>
    <row r="439" spans="1:78" ht="15" customHeight="1">
      <c r="A439" s="66"/>
      <c r="B439" s="66"/>
      <c r="C439" s="66"/>
      <c r="D439" s="66"/>
      <c r="E439" s="85"/>
      <c r="F439" s="85"/>
      <c r="G439" s="85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6"/>
      <c r="BM439" s="66"/>
      <c r="BN439" s="66"/>
      <c r="BO439" s="66"/>
      <c r="BP439" s="66"/>
      <c r="BQ439" s="66"/>
      <c r="BR439" s="66"/>
      <c r="BS439" s="66"/>
      <c r="BT439" s="66"/>
      <c r="BU439" s="66"/>
      <c r="BV439" s="66"/>
      <c r="BW439" s="66"/>
      <c r="BX439" s="66"/>
      <c r="BY439" s="66"/>
      <c r="BZ439" s="66"/>
    </row>
    <row r="440" spans="1:78" ht="15" customHeight="1">
      <c r="A440" s="66"/>
      <c r="B440" s="66"/>
      <c r="C440" s="66"/>
      <c r="D440" s="66"/>
      <c r="E440" s="85"/>
      <c r="F440" s="85"/>
      <c r="G440" s="85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6"/>
      <c r="BM440" s="66"/>
      <c r="BN440" s="66"/>
      <c r="BO440" s="66"/>
      <c r="BP440" s="66"/>
      <c r="BQ440" s="66"/>
      <c r="BR440" s="66"/>
      <c r="BS440" s="66"/>
      <c r="BT440" s="66"/>
      <c r="BU440" s="66"/>
      <c r="BV440" s="66"/>
      <c r="BW440" s="66"/>
      <c r="BX440" s="66"/>
      <c r="BY440" s="66"/>
      <c r="BZ440" s="66"/>
    </row>
    <row r="441" spans="1:78" ht="15" customHeight="1">
      <c r="A441" s="66"/>
      <c r="B441" s="66"/>
      <c r="C441" s="66"/>
      <c r="D441" s="66"/>
      <c r="E441" s="85"/>
      <c r="F441" s="85"/>
      <c r="G441" s="85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6"/>
      <c r="BM441" s="66"/>
      <c r="BN441" s="66"/>
      <c r="BO441" s="66"/>
      <c r="BP441" s="66"/>
      <c r="BQ441" s="66"/>
      <c r="BR441" s="66"/>
      <c r="BS441" s="66"/>
      <c r="BT441" s="66"/>
      <c r="BU441" s="66"/>
      <c r="BV441" s="66"/>
      <c r="BW441" s="66"/>
      <c r="BX441" s="66"/>
      <c r="BY441" s="66"/>
      <c r="BZ441" s="66"/>
    </row>
    <row r="442" spans="1:78" ht="15" customHeight="1">
      <c r="A442" s="66"/>
      <c r="B442" s="66"/>
      <c r="C442" s="66"/>
      <c r="D442" s="66"/>
      <c r="E442" s="85"/>
      <c r="F442" s="85"/>
      <c r="G442" s="85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6"/>
      <c r="BM442" s="66"/>
      <c r="BN442" s="66"/>
      <c r="BO442" s="66"/>
      <c r="BP442" s="66"/>
      <c r="BQ442" s="66"/>
      <c r="BR442" s="66"/>
      <c r="BS442" s="66"/>
      <c r="BT442" s="66"/>
      <c r="BU442" s="66"/>
      <c r="BV442" s="66"/>
      <c r="BW442" s="66"/>
      <c r="BX442" s="66"/>
      <c r="BY442" s="66"/>
      <c r="BZ442" s="66"/>
    </row>
    <row r="443" spans="1:78" ht="15" customHeight="1">
      <c r="A443" s="66"/>
      <c r="B443" s="66"/>
      <c r="C443" s="66"/>
      <c r="D443" s="66"/>
      <c r="E443" s="85"/>
      <c r="F443" s="85"/>
      <c r="G443" s="85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6"/>
      <c r="BM443" s="66"/>
      <c r="BN443" s="66"/>
      <c r="BO443" s="66"/>
      <c r="BP443" s="66"/>
      <c r="BQ443" s="66"/>
      <c r="BR443" s="66"/>
      <c r="BS443" s="66"/>
      <c r="BT443" s="66"/>
      <c r="BU443" s="66"/>
      <c r="BV443" s="66"/>
      <c r="BW443" s="66"/>
      <c r="BX443" s="66"/>
      <c r="BY443" s="66"/>
      <c r="BZ443" s="66"/>
    </row>
    <row r="444" spans="1:78" ht="15" customHeight="1">
      <c r="A444" s="66"/>
      <c r="B444" s="66"/>
      <c r="C444" s="66"/>
      <c r="D444" s="66"/>
      <c r="E444" s="85"/>
      <c r="F444" s="85"/>
      <c r="G444" s="85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6"/>
      <c r="BM444" s="66"/>
      <c r="BN444" s="66"/>
      <c r="BO444" s="66"/>
      <c r="BP444" s="66"/>
      <c r="BQ444" s="66"/>
      <c r="BR444" s="66"/>
      <c r="BS444" s="66"/>
      <c r="BT444" s="66"/>
      <c r="BU444" s="66"/>
      <c r="BV444" s="66"/>
      <c r="BW444" s="66"/>
      <c r="BX444" s="66"/>
      <c r="BY444" s="66"/>
      <c r="BZ444" s="66"/>
    </row>
    <row r="445" spans="1:78" ht="15" customHeight="1">
      <c r="A445" s="66"/>
      <c r="B445" s="66"/>
      <c r="C445" s="66"/>
      <c r="D445" s="66"/>
      <c r="E445" s="85"/>
      <c r="F445" s="85"/>
      <c r="G445" s="85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6"/>
      <c r="BM445" s="66"/>
      <c r="BN445" s="66"/>
      <c r="BO445" s="66"/>
      <c r="BP445" s="66"/>
      <c r="BQ445" s="66"/>
      <c r="BR445" s="66"/>
      <c r="BS445" s="66"/>
      <c r="BT445" s="66"/>
      <c r="BU445" s="66"/>
      <c r="BV445" s="66"/>
      <c r="BW445" s="66"/>
      <c r="BX445" s="66"/>
      <c r="BY445" s="66"/>
      <c r="BZ445" s="66"/>
    </row>
    <row r="446" spans="1:78" ht="15" customHeight="1">
      <c r="A446" s="66"/>
      <c r="B446" s="66"/>
      <c r="C446" s="66"/>
      <c r="D446" s="66"/>
      <c r="E446" s="85"/>
      <c r="F446" s="85"/>
      <c r="G446" s="85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6"/>
      <c r="BM446" s="66"/>
      <c r="BN446" s="66"/>
      <c r="BO446" s="66"/>
      <c r="BP446" s="66"/>
      <c r="BQ446" s="66"/>
      <c r="BR446" s="66"/>
      <c r="BS446" s="66"/>
      <c r="BT446" s="66"/>
      <c r="BU446" s="66"/>
      <c r="BV446" s="66"/>
      <c r="BW446" s="66"/>
      <c r="BX446" s="66"/>
      <c r="BY446" s="66"/>
      <c r="BZ446" s="66"/>
    </row>
    <row r="447" spans="1:78" ht="15" customHeight="1">
      <c r="A447" s="66"/>
      <c r="B447" s="66"/>
      <c r="C447" s="66"/>
      <c r="D447" s="66"/>
      <c r="E447" s="85"/>
      <c r="F447" s="85"/>
      <c r="G447" s="85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6"/>
      <c r="BM447" s="66"/>
      <c r="BN447" s="66"/>
      <c r="BO447" s="66"/>
      <c r="BP447" s="66"/>
      <c r="BQ447" s="66"/>
      <c r="BR447" s="66"/>
      <c r="BS447" s="66"/>
      <c r="BT447" s="66"/>
      <c r="BU447" s="66"/>
      <c r="BV447" s="66"/>
      <c r="BW447" s="66"/>
      <c r="BX447" s="66"/>
      <c r="BY447" s="66"/>
      <c r="BZ447" s="66"/>
    </row>
    <row r="448" spans="1:78" ht="15" customHeight="1">
      <c r="A448" s="66"/>
      <c r="B448" s="66"/>
      <c r="C448" s="66"/>
      <c r="D448" s="66"/>
      <c r="E448" s="85"/>
      <c r="F448" s="85"/>
      <c r="G448" s="85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6"/>
      <c r="BM448" s="66"/>
      <c r="BN448" s="66"/>
      <c r="BO448" s="66"/>
      <c r="BP448" s="66"/>
      <c r="BQ448" s="66"/>
      <c r="BR448" s="66"/>
      <c r="BS448" s="66"/>
      <c r="BT448" s="66"/>
      <c r="BU448" s="66"/>
      <c r="BV448" s="66"/>
      <c r="BW448" s="66"/>
      <c r="BX448" s="66"/>
      <c r="BY448" s="66"/>
      <c r="BZ448" s="66"/>
    </row>
    <row r="449" spans="1:78" ht="15" customHeight="1">
      <c r="A449" s="66"/>
      <c r="B449" s="66"/>
      <c r="C449" s="66"/>
      <c r="D449" s="66"/>
      <c r="E449" s="85"/>
      <c r="F449" s="85"/>
      <c r="G449" s="85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6"/>
      <c r="BM449" s="66"/>
      <c r="BN449" s="66"/>
      <c r="BO449" s="66"/>
      <c r="BP449" s="66"/>
      <c r="BQ449" s="66"/>
      <c r="BR449" s="66"/>
      <c r="BS449" s="66"/>
      <c r="BT449" s="66"/>
      <c r="BU449" s="66"/>
      <c r="BV449" s="66"/>
      <c r="BW449" s="66"/>
      <c r="BX449" s="66"/>
      <c r="BY449" s="66"/>
      <c r="BZ449" s="66"/>
    </row>
    <row r="450" spans="1:78" ht="15" customHeight="1">
      <c r="A450" s="66"/>
      <c r="B450" s="66"/>
      <c r="C450" s="66"/>
      <c r="D450" s="66"/>
      <c r="E450" s="85"/>
      <c r="F450" s="85"/>
      <c r="G450" s="85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6"/>
      <c r="BM450" s="66"/>
      <c r="BN450" s="66"/>
      <c r="BO450" s="66"/>
      <c r="BP450" s="66"/>
      <c r="BQ450" s="66"/>
      <c r="BR450" s="66"/>
      <c r="BS450" s="66"/>
      <c r="BT450" s="66"/>
      <c r="BU450" s="66"/>
      <c r="BV450" s="66"/>
      <c r="BW450" s="66"/>
      <c r="BX450" s="66"/>
      <c r="BY450" s="66"/>
      <c r="BZ450" s="66"/>
    </row>
    <row r="451" spans="1:78" ht="15" customHeight="1">
      <c r="A451" s="66"/>
      <c r="B451" s="66"/>
      <c r="C451" s="66"/>
      <c r="D451" s="66"/>
      <c r="E451" s="85"/>
      <c r="F451" s="85"/>
      <c r="G451" s="85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</row>
    <row r="452" spans="1:78" ht="15" customHeight="1">
      <c r="A452" s="66"/>
      <c r="B452" s="66"/>
      <c r="C452" s="66"/>
      <c r="D452" s="66"/>
      <c r="E452" s="85"/>
      <c r="F452" s="85"/>
      <c r="G452" s="85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</row>
    <row r="453" spans="1:78" ht="15" customHeight="1">
      <c r="A453" s="66"/>
      <c r="B453" s="66"/>
      <c r="C453" s="66"/>
      <c r="D453" s="66"/>
      <c r="E453" s="85"/>
      <c r="F453" s="85"/>
      <c r="G453" s="85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6"/>
      <c r="BM453" s="66"/>
      <c r="BN453" s="66"/>
      <c r="BO453" s="66"/>
      <c r="BP453" s="66"/>
      <c r="BQ453" s="66"/>
      <c r="BR453" s="66"/>
      <c r="BS453" s="66"/>
      <c r="BT453" s="66"/>
      <c r="BU453" s="66"/>
      <c r="BV453" s="66"/>
      <c r="BW453" s="66"/>
      <c r="BX453" s="66"/>
      <c r="BY453" s="66"/>
      <c r="BZ453" s="66"/>
    </row>
    <row r="454" spans="1:78" ht="15" customHeight="1">
      <c r="A454" s="66"/>
      <c r="B454" s="66"/>
      <c r="C454" s="66"/>
      <c r="D454" s="66"/>
      <c r="E454" s="85"/>
      <c r="F454" s="85"/>
      <c r="G454" s="85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6"/>
      <c r="BM454" s="66"/>
      <c r="BN454" s="66"/>
      <c r="BO454" s="66"/>
      <c r="BP454" s="66"/>
      <c r="BQ454" s="66"/>
      <c r="BR454" s="66"/>
      <c r="BS454" s="66"/>
      <c r="BT454" s="66"/>
      <c r="BU454" s="66"/>
      <c r="BV454" s="66"/>
      <c r="BW454" s="66"/>
      <c r="BX454" s="66"/>
      <c r="BY454" s="66"/>
      <c r="BZ454" s="66"/>
    </row>
    <row r="455" spans="1:78" ht="15" customHeight="1">
      <c r="A455" s="66"/>
      <c r="B455" s="66"/>
      <c r="C455" s="66"/>
      <c r="D455" s="66"/>
      <c r="E455" s="85"/>
      <c r="F455" s="85"/>
      <c r="G455" s="85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6"/>
      <c r="BM455" s="66"/>
      <c r="BN455" s="66"/>
      <c r="BO455" s="66"/>
      <c r="BP455" s="66"/>
      <c r="BQ455" s="66"/>
      <c r="BR455" s="66"/>
      <c r="BS455" s="66"/>
      <c r="BT455" s="66"/>
      <c r="BU455" s="66"/>
      <c r="BV455" s="66"/>
      <c r="BW455" s="66"/>
      <c r="BX455" s="66"/>
      <c r="BY455" s="66"/>
      <c r="BZ455" s="66"/>
    </row>
    <row r="456" spans="1:78" ht="15" customHeight="1">
      <c r="A456" s="66"/>
      <c r="B456" s="66"/>
      <c r="C456" s="66"/>
      <c r="D456" s="66"/>
      <c r="E456" s="85"/>
      <c r="F456" s="85"/>
      <c r="G456" s="85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6"/>
      <c r="BM456" s="66"/>
      <c r="BN456" s="66"/>
      <c r="BO456" s="66"/>
      <c r="BP456" s="66"/>
      <c r="BQ456" s="66"/>
      <c r="BR456" s="66"/>
      <c r="BS456" s="66"/>
      <c r="BT456" s="66"/>
      <c r="BU456" s="66"/>
      <c r="BV456" s="66"/>
      <c r="BW456" s="66"/>
      <c r="BX456" s="66"/>
      <c r="BY456" s="66"/>
      <c r="BZ456" s="66"/>
    </row>
    <row r="457" spans="1:78" ht="15" customHeight="1">
      <c r="A457" s="66"/>
      <c r="B457" s="66"/>
      <c r="C457" s="66"/>
      <c r="D457" s="66"/>
      <c r="E457" s="85"/>
      <c r="F457" s="85"/>
      <c r="G457" s="85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6"/>
      <c r="BM457" s="66"/>
      <c r="BN457" s="66"/>
      <c r="BO457" s="66"/>
      <c r="BP457" s="66"/>
      <c r="BQ457" s="66"/>
      <c r="BR457" s="66"/>
      <c r="BS457" s="66"/>
      <c r="BT457" s="66"/>
      <c r="BU457" s="66"/>
      <c r="BV457" s="66"/>
      <c r="BW457" s="66"/>
      <c r="BX457" s="66"/>
      <c r="BY457" s="66"/>
      <c r="BZ457" s="66"/>
    </row>
    <row r="458" spans="1:78" ht="15" customHeight="1">
      <c r="A458" s="66"/>
      <c r="B458" s="66"/>
      <c r="C458" s="66"/>
      <c r="D458" s="66"/>
      <c r="E458" s="85"/>
      <c r="F458" s="85"/>
      <c r="G458" s="85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6"/>
      <c r="BM458" s="66"/>
      <c r="BN458" s="66"/>
      <c r="BO458" s="66"/>
      <c r="BP458" s="66"/>
      <c r="BQ458" s="66"/>
      <c r="BR458" s="66"/>
      <c r="BS458" s="66"/>
      <c r="BT458" s="66"/>
      <c r="BU458" s="66"/>
      <c r="BV458" s="66"/>
      <c r="BW458" s="66"/>
      <c r="BX458" s="66"/>
      <c r="BY458" s="66"/>
      <c r="BZ458" s="66"/>
    </row>
    <row r="459" spans="1:78" ht="15" customHeight="1">
      <c r="A459" s="66"/>
      <c r="B459" s="66"/>
      <c r="C459" s="66"/>
      <c r="D459" s="66"/>
      <c r="E459" s="85"/>
      <c r="F459" s="85"/>
      <c r="G459" s="85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6"/>
      <c r="BM459" s="66"/>
      <c r="BN459" s="66"/>
      <c r="BO459" s="66"/>
      <c r="BP459" s="66"/>
      <c r="BQ459" s="66"/>
      <c r="BR459" s="66"/>
      <c r="BS459" s="66"/>
      <c r="BT459" s="66"/>
      <c r="BU459" s="66"/>
      <c r="BV459" s="66"/>
      <c r="BW459" s="66"/>
      <c r="BX459" s="66"/>
      <c r="BY459" s="66"/>
      <c r="BZ459" s="66"/>
    </row>
    <row r="460" spans="1:78" ht="15" customHeight="1">
      <c r="A460" s="66"/>
      <c r="B460" s="66"/>
      <c r="C460" s="66"/>
      <c r="D460" s="66"/>
      <c r="E460" s="85"/>
      <c r="F460" s="85"/>
      <c r="G460" s="85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6"/>
      <c r="BM460" s="66"/>
      <c r="BN460" s="66"/>
      <c r="BO460" s="66"/>
      <c r="BP460" s="66"/>
      <c r="BQ460" s="66"/>
      <c r="BR460" s="66"/>
      <c r="BS460" s="66"/>
      <c r="BT460" s="66"/>
      <c r="BU460" s="66"/>
      <c r="BV460" s="66"/>
      <c r="BW460" s="66"/>
      <c r="BX460" s="66"/>
      <c r="BY460" s="66"/>
      <c r="BZ460" s="66"/>
    </row>
    <row r="461" spans="1:78" ht="15" customHeight="1">
      <c r="A461" s="66"/>
      <c r="B461" s="66"/>
      <c r="C461" s="66"/>
      <c r="D461" s="66"/>
      <c r="E461" s="85"/>
      <c r="F461" s="85"/>
      <c r="G461" s="85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</row>
    <row r="462" spans="1:78" ht="15" customHeight="1">
      <c r="A462" s="66"/>
      <c r="B462" s="66"/>
      <c r="C462" s="66"/>
      <c r="D462" s="66"/>
      <c r="E462" s="85"/>
      <c r="F462" s="85"/>
      <c r="G462" s="85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</row>
    <row r="463" spans="1:78" ht="15" customHeight="1">
      <c r="A463" s="66"/>
      <c r="B463" s="66"/>
      <c r="C463" s="66"/>
      <c r="D463" s="66"/>
      <c r="E463" s="85"/>
      <c r="F463" s="85"/>
      <c r="G463" s="85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</row>
    <row r="464" spans="1:78" ht="15" customHeight="1">
      <c r="A464" s="66"/>
      <c r="B464" s="66"/>
      <c r="C464" s="66"/>
      <c r="D464" s="66"/>
      <c r="E464" s="85"/>
      <c r="F464" s="85"/>
      <c r="G464" s="85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6"/>
      <c r="BM464" s="66"/>
      <c r="BN464" s="66"/>
      <c r="BO464" s="66"/>
      <c r="BP464" s="66"/>
      <c r="BQ464" s="66"/>
      <c r="BR464" s="66"/>
      <c r="BS464" s="66"/>
      <c r="BT464" s="66"/>
      <c r="BU464" s="66"/>
      <c r="BV464" s="66"/>
      <c r="BW464" s="66"/>
      <c r="BX464" s="66"/>
      <c r="BY464" s="66"/>
      <c r="BZ464" s="66"/>
    </row>
    <row r="465" spans="1:78" ht="15" customHeight="1">
      <c r="A465" s="66"/>
      <c r="B465" s="66"/>
      <c r="C465" s="66"/>
      <c r="D465" s="66"/>
      <c r="E465" s="85"/>
      <c r="F465" s="85"/>
      <c r="G465" s="85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6"/>
      <c r="BM465" s="66"/>
      <c r="BN465" s="66"/>
      <c r="BO465" s="66"/>
      <c r="BP465" s="66"/>
      <c r="BQ465" s="66"/>
      <c r="BR465" s="66"/>
      <c r="BS465" s="66"/>
      <c r="BT465" s="66"/>
      <c r="BU465" s="66"/>
      <c r="BV465" s="66"/>
      <c r="BW465" s="66"/>
      <c r="BX465" s="66"/>
      <c r="BY465" s="66"/>
      <c r="BZ465" s="66"/>
    </row>
    <row r="466" spans="1:78" ht="15" customHeight="1">
      <c r="A466" s="66"/>
      <c r="B466" s="66"/>
      <c r="C466" s="66"/>
      <c r="D466" s="66"/>
      <c r="E466" s="85"/>
      <c r="F466" s="85"/>
      <c r="G466" s="85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6"/>
      <c r="BM466" s="66"/>
      <c r="BN466" s="66"/>
      <c r="BO466" s="66"/>
      <c r="BP466" s="66"/>
      <c r="BQ466" s="66"/>
      <c r="BR466" s="66"/>
      <c r="BS466" s="66"/>
      <c r="BT466" s="66"/>
      <c r="BU466" s="66"/>
      <c r="BV466" s="66"/>
      <c r="BW466" s="66"/>
      <c r="BX466" s="66"/>
      <c r="BY466" s="66"/>
      <c r="BZ466" s="66"/>
    </row>
    <row r="467" spans="1:78" ht="15" customHeight="1">
      <c r="A467" s="66"/>
      <c r="B467" s="66"/>
      <c r="C467" s="66"/>
      <c r="D467" s="66"/>
      <c r="E467" s="85"/>
      <c r="F467" s="85"/>
      <c r="G467" s="85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  <c r="BW467" s="66"/>
      <c r="BX467" s="66"/>
      <c r="BY467" s="66"/>
      <c r="BZ467" s="66"/>
    </row>
    <row r="468" spans="1:78" ht="15" customHeight="1">
      <c r="A468" s="66"/>
      <c r="B468" s="66"/>
      <c r="C468" s="66"/>
      <c r="D468" s="66"/>
      <c r="E468" s="85"/>
      <c r="F468" s="85"/>
      <c r="G468" s="85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  <c r="BW468" s="66"/>
      <c r="BX468" s="66"/>
      <c r="BY468" s="66"/>
      <c r="BZ468" s="66"/>
    </row>
    <row r="469" spans="1:78" ht="15" customHeight="1">
      <c r="A469" s="66"/>
      <c r="B469" s="66"/>
      <c r="C469" s="66"/>
      <c r="D469" s="66"/>
      <c r="E469" s="85"/>
      <c r="F469" s="85"/>
      <c r="G469" s="85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  <c r="BW469" s="66"/>
      <c r="BX469" s="66"/>
      <c r="BY469" s="66"/>
      <c r="BZ469" s="66"/>
    </row>
    <row r="470" spans="1:78" ht="15" customHeight="1">
      <c r="A470" s="66"/>
      <c r="B470" s="66"/>
      <c r="C470" s="66"/>
      <c r="D470" s="66"/>
      <c r="E470" s="85"/>
      <c r="F470" s="85"/>
      <c r="G470" s="85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6"/>
      <c r="BM470" s="66"/>
      <c r="BN470" s="66"/>
      <c r="BO470" s="66"/>
      <c r="BP470" s="66"/>
      <c r="BQ470" s="66"/>
      <c r="BR470" s="66"/>
      <c r="BS470" s="66"/>
      <c r="BT470" s="66"/>
      <c r="BU470" s="66"/>
      <c r="BV470" s="66"/>
      <c r="BW470" s="66"/>
      <c r="BX470" s="66"/>
      <c r="BY470" s="66"/>
      <c r="BZ470" s="66"/>
    </row>
    <row r="471" spans="1:78" ht="15" customHeight="1">
      <c r="A471" s="66"/>
      <c r="B471" s="66"/>
      <c r="C471" s="66"/>
      <c r="D471" s="66"/>
      <c r="E471" s="85"/>
      <c r="F471" s="85"/>
      <c r="G471" s="85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6"/>
      <c r="BM471" s="66"/>
      <c r="BN471" s="66"/>
      <c r="BO471" s="66"/>
      <c r="BP471" s="66"/>
      <c r="BQ471" s="66"/>
      <c r="BR471" s="66"/>
      <c r="BS471" s="66"/>
      <c r="BT471" s="66"/>
      <c r="BU471" s="66"/>
      <c r="BV471" s="66"/>
      <c r="BW471" s="66"/>
      <c r="BX471" s="66"/>
      <c r="BY471" s="66"/>
      <c r="BZ471" s="66"/>
    </row>
    <row r="472" spans="1:78" ht="15" customHeight="1">
      <c r="A472" s="66"/>
      <c r="B472" s="66"/>
      <c r="C472" s="66"/>
      <c r="D472" s="66"/>
      <c r="E472" s="85"/>
      <c r="F472" s="85"/>
      <c r="G472" s="85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6"/>
      <c r="BM472" s="66"/>
      <c r="BN472" s="66"/>
      <c r="BO472" s="66"/>
      <c r="BP472" s="66"/>
      <c r="BQ472" s="66"/>
      <c r="BR472" s="66"/>
      <c r="BS472" s="66"/>
      <c r="BT472" s="66"/>
      <c r="BU472" s="66"/>
      <c r="BV472" s="66"/>
      <c r="BW472" s="66"/>
      <c r="BX472" s="66"/>
      <c r="BY472" s="66"/>
      <c r="BZ472" s="66"/>
    </row>
    <row r="473" spans="1:78" ht="15" customHeight="1">
      <c r="A473" s="66"/>
      <c r="B473" s="66"/>
      <c r="C473" s="66"/>
      <c r="D473" s="66"/>
      <c r="E473" s="85"/>
      <c r="F473" s="85"/>
      <c r="G473" s="85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6"/>
      <c r="BM473" s="66"/>
      <c r="BN473" s="66"/>
      <c r="BO473" s="66"/>
      <c r="BP473" s="66"/>
      <c r="BQ473" s="66"/>
      <c r="BR473" s="66"/>
      <c r="BS473" s="66"/>
      <c r="BT473" s="66"/>
      <c r="BU473" s="66"/>
      <c r="BV473" s="66"/>
      <c r="BW473" s="66"/>
      <c r="BX473" s="66"/>
      <c r="BY473" s="66"/>
      <c r="BZ473" s="66"/>
    </row>
    <row r="474" spans="1:78" ht="15" customHeight="1">
      <c r="A474" s="66"/>
      <c r="B474" s="66"/>
      <c r="C474" s="66"/>
      <c r="D474" s="66"/>
      <c r="E474" s="85"/>
      <c r="F474" s="85"/>
      <c r="G474" s="85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6"/>
      <c r="BM474" s="66"/>
      <c r="BN474" s="66"/>
      <c r="BO474" s="66"/>
      <c r="BP474" s="66"/>
      <c r="BQ474" s="66"/>
      <c r="BR474" s="66"/>
      <c r="BS474" s="66"/>
      <c r="BT474" s="66"/>
      <c r="BU474" s="66"/>
      <c r="BV474" s="66"/>
      <c r="BW474" s="66"/>
      <c r="BX474" s="66"/>
      <c r="BY474" s="66"/>
      <c r="BZ474" s="66"/>
    </row>
    <row r="475" spans="1:78" ht="15" customHeight="1">
      <c r="A475" s="66"/>
      <c r="B475" s="66"/>
      <c r="C475" s="66"/>
      <c r="D475" s="66"/>
      <c r="E475" s="85"/>
      <c r="F475" s="85"/>
      <c r="G475" s="85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6"/>
      <c r="BM475" s="66"/>
      <c r="BN475" s="66"/>
      <c r="BO475" s="66"/>
      <c r="BP475" s="66"/>
      <c r="BQ475" s="66"/>
      <c r="BR475" s="66"/>
      <c r="BS475" s="66"/>
      <c r="BT475" s="66"/>
      <c r="BU475" s="66"/>
      <c r="BV475" s="66"/>
      <c r="BW475" s="66"/>
      <c r="BX475" s="66"/>
      <c r="BY475" s="66"/>
      <c r="BZ475" s="66"/>
    </row>
    <row r="476" spans="1:78" ht="15" customHeight="1">
      <c r="A476" s="66"/>
      <c r="B476" s="66"/>
      <c r="C476" s="66"/>
      <c r="D476" s="66"/>
      <c r="E476" s="85"/>
      <c r="F476" s="85"/>
      <c r="G476" s="85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6"/>
      <c r="BM476" s="66"/>
      <c r="BN476" s="66"/>
      <c r="BO476" s="66"/>
      <c r="BP476" s="66"/>
      <c r="BQ476" s="66"/>
      <c r="BR476" s="66"/>
      <c r="BS476" s="66"/>
      <c r="BT476" s="66"/>
      <c r="BU476" s="66"/>
      <c r="BV476" s="66"/>
      <c r="BW476" s="66"/>
      <c r="BX476" s="66"/>
      <c r="BY476" s="66"/>
      <c r="BZ476" s="66"/>
    </row>
    <row r="477" spans="1:78" ht="15" customHeight="1">
      <c r="A477" s="66"/>
      <c r="B477" s="66"/>
      <c r="C477" s="66"/>
      <c r="D477" s="66"/>
      <c r="E477" s="85"/>
      <c r="F477" s="85"/>
      <c r="G477" s="85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</row>
    <row r="478" spans="1:78" ht="15" customHeight="1">
      <c r="A478" s="66"/>
      <c r="B478" s="66"/>
      <c r="C478" s="66"/>
      <c r="D478" s="66"/>
      <c r="E478" s="85"/>
      <c r="F478" s="85"/>
      <c r="G478" s="85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6"/>
      <c r="BM478" s="66"/>
      <c r="BN478" s="66"/>
      <c r="BO478" s="66"/>
      <c r="BP478" s="66"/>
      <c r="BQ478" s="66"/>
      <c r="BR478" s="66"/>
      <c r="BS478" s="66"/>
      <c r="BT478" s="66"/>
      <c r="BU478" s="66"/>
      <c r="BV478" s="66"/>
      <c r="BW478" s="66"/>
      <c r="BX478" s="66"/>
      <c r="BY478" s="66"/>
      <c r="BZ478" s="66"/>
    </row>
    <row r="479" spans="1:78" ht="15" customHeight="1">
      <c r="A479" s="66"/>
      <c r="B479" s="66"/>
      <c r="C479" s="66"/>
      <c r="D479" s="66"/>
      <c r="E479" s="85"/>
      <c r="F479" s="85"/>
      <c r="G479" s="85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6"/>
      <c r="BM479" s="66"/>
      <c r="BN479" s="66"/>
      <c r="BO479" s="66"/>
      <c r="BP479" s="66"/>
      <c r="BQ479" s="66"/>
      <c r="BR479" s="66"/>
      <c r="BS479" s="66"/>
      <c r="BT479" s="66"/>
      <c r="BU479" s="66"/>
      <c r="BV479" s="66"/>
      <c r="BW479" s="66"/>
      <c r="BX479" s="66"/>
      <c r="BY479" s="66"/>
      <c r="BZ479" s="66"/>
    </row>
    <row r="480" spans="1:78" ht="15" customHeight="1">
      <c r="A480" s="66"/>
      <c r="B480" s="66"/>
      <c r="C480" s="66"/>
      <c r="D480" s="66"/>
      <c r="E480" s="85"/>
      <c r="F480" s="85"/>
      <c r="G480" s="85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  <c r="BM480" s="66"/>
      <c r="BN480" s="66"/>
      <c r="BO480" s="66"/>
      <c r="BP480" s="66"/>
      <c r="BQ480" s="66"/>
      <c r="BR480" s="66"/>
      <c r="BS480" s="66"/>
      <c r="BT480" s="66"/>
      <c r="BU480" s="66"/>
      <c r="BV480" s="66"/>
      <c r="BW480" s="66"/>
      <c r="BX480" s="66"/>
      <c r="BY480" s="66"/>
      <c r="BZ480" s="66"/>
    </row>
    <row r="481" spans="1:78" ht="15" customHeight="1">
      <c r="A481" s="66"/>
      <c r="B481" s="66"/>
      <c r="C481" s="66"/>
      <c r="D481" s="66"/>
      <c r="E481" s="85"/>
      <c r="F481" s="85"/>
      <c r="G481" s="85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6"/>
      <c r="BM481" s="66"/>
      <c r="BN481" s="66"/>
      <c r="BO481" s="66"/>
      <c r="BP481" s="66"/>
      <c r="BQ481" s="66"/>
      <c r="BR481" s="66"/>
      <c r="BS481" s="66"/>
      <c r="BT481" s="66"/>
      <c r="BU481" s="66"/>
      <c r="BV481" s="66"/>
      <c r="BW481" s="66"/>
      <c r="BX481" s="66"/>
      <c r="BY481" s="66"/>
      <c r="BZ481" s="66"/>
    </row>
    <row r="482" spans="1:78" ht="15" customHeight="1">
      <c r="A482" s="66"/>
      <c r="B482" s="66"/>
      <c r="C482" s="66"/>
      <c r="D482" s="66"/>
      <c r="E482" s="85"/>
      <c r="F482" s="85"/>
      <c r="G482" s="85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</row>
    <row r="483" spans="1:78" ht="15" customHeight="1">
      <c r="A483" s="66"/>
      <c r="B483" s="66"/>
      <c r="C483" s="66"/>
      <c r="D483" s="66"/>
      <c r="E483" s="85"/>
      <c r="F483" s="85"/>
      <c r="G483" s="85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6"/>
      <c r="BM483" s="66"/>
      <c r="BN483" s="66"/>
      <c r="BO483" s="66"/>
      <c r="BP483" s="66"/>
      <c r="BQ483" s="66"/>
      <c r="BR483" s="66"/>
      <c r="BS483" s="66"/>
      <c r="BT483" s="66"/>
      <c r="BU483" s="66"/>
      <c r="BV483" s="66"/>
      <c r="BW483" s="66"/>
      <c r="BX483" s="66"/>
      <c r="BY483" s="66"/>
      <c r="BZ483" s="66"/>
    </row>
    <row r="484" spans="1:78" ht="15" customHeight="1">
      <c r="A484" s="66"/>
      <c r="B484" s="66"/>
      <c r="C484" s="66"/>
      <c r="D484" s="66"/>
      <c r="E484" s="85"/>
      <c r="F484" s="85"/>
      <c r="G484" s="85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6"/>
      <c r="BM484" s="66"/>
      <c r="BN484" s="66"/>
      <c r="BO484" s="66"/>
      <c r="BP484" s="66"/>
      <c r="BQ484" s="66"/>
      <c r="BR484" s="66"/>
      <c r="BS484" s="66"/>
      <c r="BT484" s="66"/>
      <c r="BU484" s="66"/>
      <c r="BV484" s="66"/>
      <c r="BW484" s="66"/>
      <c r="BX484" s="66"/>
      <c r="BY484" s="66"/>
      <c r="BZ484" s="66"/>
    </row>
    <row r="485" spans="1:78" ht="15" customHeight="1">
      <c r="A485" s="66"/>
      <c r="B485" s="66"/>
      <c r="C485" s="66"/>
      <c r="D485" s="66"/>
      <c r="E485" s="85"/>
      <c r="F485" s="85"/>
      <c r="G485" s="85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  <c r="BM485" s="66"/>
      <c r="BN485" s="66"/>
      <c r="BO485" s="66"/>
      <c r="BP485" s="66"/>
      <c r="BQ485" s="66"/>
      <c r="BR485" s="66"/>
      <c r="BS485" s="66"/>
      <c r="BT485" s="66"/>
      <c r="BU485" s="66"/>
      <c r="BV485" s="66"/>
      <c r="BW485" s="66"/>
      <c r="BX485" s="66"/>
      <c r="BY485" s="66"/>
      <c r="BZ485" s="66"/>
    </row>
    <row r="486" spans="1:78" ht="15" customHeight="1">
      <c r="A486" s="66"/>
      <c r="B486" s="66"/>
      <c r="C486" s="66"/>
      <c r="D486" s="66"/>
      <c r="E486" s="85"/>
      <c r="F486" s="85"/>
      <c r="G486" s="85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6"/>
      <c r="BM486" s="66"/>
      <c r="BN486" s="66"/>
      <c r="BO486" s="66"/>
      <c r="BP486" s="66"/>
      <c r="BQ486" s="66"/>
      <c r="BR486" s="66"/>
      <c r="BS486" s="66"/>
      <c r="BT486" s="66"/>
      <c r="BU486" s="66"/>
      <c r="BV486" s="66"/>
      <c r="BW486" s="66"/>
      <c r="BX486" s="66"/>
      <c r="BY486" s="66"/>
      <c r="BZ486" s="66"/>
    </row>
    <row r="487" spans="1:78" ht="15" customHeight="1">
      <c r="A487" s="66"/>
      <c r="B487" s="66"/>
      <c r="C487" s="66"/>
      <c r="D487" s="66"/>
      <c r="E487" s="85"/>
      <c r="F487" s="85"/>
      <c r="G487" s="85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6"/>
      <c r="BM487" s="66"/>
      <c r="BN487" s="66"/>
      <c r="BO487" s="66"/>
      <c r="BP487" s="66"/>
      <c r="BQ487" s="66"/>
      <c r="BR487" s="66"/>
      <c r="BS487" s="66"/>
      <c r="BT487" s="66"/>
      <c r="BU487" s="66"/>
      <c r="BV487" s="66"/>
      <c r="BW487" s="66"/>
      <c r="BX487" s="66"/>
      <c r="BY487" s="66"/>
      <c r="BZ487" s="66"/>
    </row>
    <row r="488" spans="1:78" ht="15" customHeight="1">
      <c r="A488" s="66"/>
      <c r="B488" s="66"/>
      <c r="C488" s="66"/>
      <c r="D488" s="66"/>
      <c r="E488" s="85"/>
      <c r="F488" s="85"/>
      <c r="G488" s="85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</row>
    <row r="489" spans="1:78" ht="15" customHeight="1">
      <c r="A489" s="66"/>
      <c r="B489" s="66"/>
      <c r="C489" s="66"/>
      <c r="D489" s="66"/>
      <c r="E489" s="85"/>
      <c r="F489" s="85"/>
      <c r="G489" s="85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</row>
    <row r="490" spans="1:78" ht="15" customHeight="1">
      <c r="A490" s="66"/>
      <c r="B490" s="66"/>
      <c r="C490" s="66"/>
      <c r="D490" s="66"/>
      <c r="E490" s="85"/>
      <c r="F490" s="85"/>
      <c r="G490" s="85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</row>
    <row r="491" spans="1:78" ht="15" customHeight="1">
      <c r="A491" s="66"/>
      <c r="B491" s="66"/>
      <c r="C491" s="66"/>
      <c r="D491" s="66"/>
      <c r="E491" s="85"/>
      <c r="F491" s="85"/>
      <c r="G491" s="85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6"/>
      <c r="BM491" s="66"/>
      <c r="BN491" s="66"/>
      <c r="BO491" s="66"/>
      <c r="BP491" s="66"/>
      <c r="BQ491" s="66"/>
      <c r="BR491" s="66"/>
      <c r="BS491" s="66"/>
      <c r="BT491" s="66"/>
      <c r="BU491" s="66"/>
      <c r="BV491" s="66"/>
      <c r="BW491" s="66"/>
      <c r="BX491" s="66"/>
      <c r="BY491" s="66"/>
      <c r="BZ491" s="66"/>
    </row>
    <row r="492" spans="1:78" ht="15" customHeight="1">
      <c r="A492" s="66"/>
      <c r="B492" s="66"/>
      <c r="C492" s="66"/>
      <c r="D492" s="66"/>
      <c r="E492" s="85"/>
      <c r="F492" s="85"/>
      <c r="G492" s="85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</row>
    <row r="493" spans="1:78" ht="15" customHeight="1">
      <c r="A493" s="66"/>
      <c r="B493" s="66"/>
      <c r="C493" s="66"/>
      <c r="D493" s="66"/>
      <c r="E493" s="85"/>
      <c r="F493" s="85"/>
      <c r="G493" s="85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</row>
    <row r="494" spans="1:78" ht="15" customHeight="1">
      <c r="A494" s="66"/>
      <c r="B494" s="66"/>
      <c r="C494" s="66"/>
      <c r="D494" s="66"/>
      <c r="E494" s="85"/>
      <c r="F494" s="85"/>
      <c r="G494" s="85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</row>
    <row r="495" spans="1:78" ht="15" customHeight="1">
      <c r="A495" s="66"/>
      <c r="B495" s="66"/>
      <c r="C495" s="66"/>
      <c r="D495" s="66"/>
      <c r="E495" s="85"/>
      <c r="F495" s="85"/>
      <c r="G495" s="85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6"/>
      <c r="BM495" s="66"/>
      <c r="BN495" s="66"/>
      <c r="BO495" s="66"/>
      <c r="BP495" s="66"/>
      <c r="BQ495" s="66"/>
      <c r="BR495" s="66"/>
      <c r="BS495" s="66"/>
      <c r="BT495" s="66"/>
      <c r="BU495" s="66"/>
      <c r="BV495" s="66"/>
      <c r="BW495" s="66"/>
      <c r="BX495" s="66"/>
      <c r="BY495" s="66"/>
      <c r="BZ495" s="66"/>
    </row>
    <row r="496" spans="1:78" ht="15" customHeight="1">
      <c r="A496" s="66"/>
      <c r="B496" s="66"/>
      <c r="C496" s="66"/>
      <c r="D496" s="66"/>
      <c r="E496" s="85"/>
      <c r="F496" s="85"/>
      <c r="G496" s="85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</row>
    <row r="497" spans="1:78" ht="15" customHeight="1">
      <c r="A497" s="66"/>
      <c r="B497" s="66"/>
      <c r="C497" s="66"/>
      <c r="D497" s="66"/>
      <c r="E497" s="85"/>
      <c r="F497" s="85"/>
      <c r="G497" s="85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6"/>
      <c r="BM497" s="66"/>
      <c r="BN497" s="66"/>
      <c r="BO497" s="66"/>
      <c r="BP497" s="66"/>
      <c r="BQ497" s="66"/>
      <c r="BR497" s="66"/>
      <c r="BS497" s="66"/>
      <c r="BT497" s="66"/>
      <c r="BU497" s="66"/>
      <c r="BV497" s="66"/>
      <c r="BW497" s="66"/>
      <c r="BX497" s="66"/>
      <c r="BY497" s="66"/>
      <c r="BZ497" s="66"/>
    </row>
    <row r="498" spans="1:78" ht="15" customHeight="1">
      <c r="A498" s="66"/>
      <c r="B498" s="66"/>
      <c r="C498" s="66"/>
      <c r="D498" s="66"/>
      <c r="E498" s="85"/>
      <c r="F498" s="85"/>
      <c r="G498" s="85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</row>
    <row r="499" spans="1:78" ht="15" customHeight="1">
      <c r="A499" s="66"/>
      <c r="B499" s="66"/>
      <c r="C499" s="66"/>
      <c r="D499" s="66"/>
      <c r="E499" s="85"/>
      <c r="F499" s="85"/>
      <c r="G499" s="85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</row>
    <row r="500" spans="1:78" ht="15" customHeight="1">
      <c r="A500" s="66"/>
      <c r="B500" s="66"/>
      <c r="C500" s="66"/>
      <c r="D500" s="66"/>
      <c r="E500" s="85"/>
      <c r="F500" s="85"/>
      <c r="G500" s="85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</row>
    <row r="501" spans="1:78" ht="15" customHeight="1">
      <c r="A501" s="66"/>
      <c r="B501" s="66"/>
      <c r="C501" s="66"/>
      <c r="D501" s="66"/>
      <c r="E501" s="85"/>
      <c r="F501" s="85"/>
      <c r="G501" s="85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6"/>
      <c r="BM501" s="66"/>
      <c r="BN501" s="66"/>
      <c r="BO501" s="66"/>
      <c r="BP501" s="66"/>
      <c r="BQ501" s="66"/>
      <c r="BR501" s="66"/>
      <c r="BS501" s="66"/>
      <c r="BT501" s="66"/>
      <c r="BU501" s="66"/>
      <c r="BV501" s="66"/>
      <c r="BW501" s="66"/>
      <c r="BX501" s="66"/>
      <c r="BY501" s="66"/>
      <c r="BZ501" s="66"/>
    </row>
    <row r="502" spans="1:78" ht="15" customHeight="1">
      <c r="A502" s="66"/>
      <c r="B502" s="66"/>
      <c r="C502" s="66"/>
      <c r="D502" s="66"/>
      <c r="E502" s="85"/>
      <c r="F502" s="85"/>
      <c r="G502" s="85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</row>
    <row r="503" spans="1:78" ht="15" customHeight="1">
      <c r="A503" s="66"/>
      <c r="B503" s="66"/>
      <c r="C503" s="66"/>
      <c r="D503" s="66"/>
      <c r="E503" s="85"/>
      <c r="F503" s="85"/>
      <c r="G503" s="85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6"/>
      <c r="BM503" s="66"/>
      <c r="BN503" s="66"/>
      <c r="BO503" s="66"/>
      <c r="BP503" s="66"/>
      <c r="BQ503" s="66"/>
      <c r="BR503" s="66"/>
      <c r="BS503" s="66"/>
      <c r="BT503" s="66"/>
      <c r="BU503" s="66"/>
      <c r="BV503" s="66"/>
      <c r="BW503" s="66"/>
      <c r="BX503" s="66"/>
      <c r="BY503" s="66"/>
      <c r="BZ503" s="66"/>
    </row>
    <row r="504" spans="1:78" ht="15" customHeight="1">
      <c r="A504" s="66"/>
      <c r="B504" s="66"/>
      <c r="C504" s="66"/>
      <c r="D504" s="66"/>
      <c r="E504" s="85"/>
      <c r="F504" s="85"/>
      <c r="G504" s="85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</row>
    <row r="505" spans="1:78" ht="15" customHeight="1">
      <c r="A505" s="66"/>
      <c r="B505" s="66"/>
      <c r="C505" s="66"/>
      <c r="D505" s="66"/>
      <c r="E505" s="85"/>
      <c r="F505" s="85"/>
      <c r="G505" s="85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</row>
    <row r="506" spans="1:78" ht="15" customHeight="1">
      <c r="A506" s="66"/>
      <c r="B506" s="66"/>
      <c r="C506" s="66"/>
      <c r="D506" s="66"/>
      <c r="E506" s="85"/>
      <c r="F506" s="85"/>
      <c r="G506" s="85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</row>
    <row r="507" spans="1:78" ht="15" customHeight="1">
      <c r="A507" s="66"/>
      <c r="B507" s="66"/>
      <c r="C507" s="66"/>
      <c r="D507" s="66"/>
      <c r="E507" s="85"/>
      <c r="F507" s="85"/>
      <c r="G507" s="85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</row>
    <row r="508" spans="1:78" ht="15" customHeight="1">
      <c r="A508" s="66"/>
      <c r="B508" s="66"/>
      <c r="C508" s="66"/>
      <c r="D508" s="66"/>
      <c r="E508" s="85"/>
      <c r="F508" s="85"/>
      <c r="G508" s="85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</row>
    <row r="509" spans="1:78" ht="15" customHeight="1">
      <c r="A509" s="66"/>
      <c r="B509" s="66"/>
      <c r="C509" s="66"/>
      <c r="D509" s="66"/>
      <c r="E509" s="85"/>
      <c r="F509" s="85"/>
      <c r="G509" s="85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6"/>
      <c r="BM509" s="66"/>
      <c r="BN509" s="66"/>
      <c r="BO509" s="66"/>
      <c r="BP509" s="66"/>
      <c r="BQ509" s="66"/>
      <c r="BR509" s="66"/>
      <c r="BS509" s="66"/>
      <c r="BT509" s="66"/>
      <c r="BU509" s="66"/>
      <c r="BV509" s="66"/>
      <c r="BW509" s="66"/>
      <c r="BX509" s="66"/>
      <c r="BY509" s="66"/>
      <c r="BZ509" s="66"/>
    </row>
    <row r="510" spans="1:78" ht="15" customHeight="1">
      <c r="A510" s="66"/>
      <c r="B510" s="66"/>
      <c r="C510" s="66"/>
      <c r="D510" s="66"/>
      <c r="E510" s="85"/>
      <c r="F510" s="85"/>
      <c r="G510" s="85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</row>
    <row r="511" spans="1:78" ht="15" customHeight="1">
      <c r="A511" s="66"/>
      <c r="B511" s="66"/>
      <c r="C511" s="66"/>
      <c r="D511" s="66"/>
      <c r="E511" s="85"/>
      <c r="F511" s="85"/>
      <c r="G511" s="85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6"/>
      <c r="BM511" s="66"/>
      <c r="BN511" s="66"/>
      <c r="BO511" s="66"/>
      <c r="BP511" s="66"/>
      <c r="BQ511" s="66"/>
      <c r="BR511" s="66"/>
      <c r="BS511" s="66"/>
      <c r="BT511" s="66"/>
      <c r="BU511" s="66"/>
      <c r="BV511" s="66"/>
      <c r="BW511" s="66"/>
      <c r="BX511" s="66"/>
      <c r="BY511" s="66"/>
      <c r="BZ511" s="66"/>
    </row>
    <row r="512" spans="1:78" ht="15" customHeight="1">
      <c r="A512" s="66"/>
      <c r="B512" s="66"/>
      <c r="C512" s="66"/>
      <c r="D512" s="66"/>
      <c r="E512" s="85"/>
      <c r="F512" s="85"/>
      <c r="G512" s="85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6"/>
      <c r="BM512" s="66"/>
      <c r="BN512" s="66"/>
      <c r="BO512" s="66"/>
      <c r="BP512" s="66"/>
      <c r="BQ512" s="66"/>
      <c r="BR512" s="66"/>
      <c r="BS512" s="66"/>
      <c r="BT512" s="66"/>
      <c r="BU512" s="66"/>
      <c r="BV512" s="66"/>
      <c r="BW512" s="66"/>
      <c r="BX512" s="66"/>
      <c r="BY512" s="66"/>
      <c r="BZ512" s="66"/>
    </row>
    <row r="513" spans="1:78" ht="15" customHeight="1">
      <c r="A513" s="66"/>
      <c r="B513" s="66"/>
      <c r="C513" s="66"/>
      <c r="D513" s="66"/>
      <c r="E513" s="85"/>
      <c r="F513" s="85"/>
      <c r="G513" s="85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6"/>
      <c r="BM513" s="66"/>
      <c r="BN513" s="66"/>
      <c r="BO513" s="66"/>
      <c r="BP513" s="66"/>
      <c r="BQ513" s="66"/>
      <c r="BR513" s="66"/>
      <c r="BS513" s="66"/>
      <c r="BT513" s="66"/>
      <c r="BU513" s="66"/>
      <c r="BV513" s="66"/>
      <c r="BW513" s="66"/>
      <c r="BX513" s="66"/>
      <c r="BY513" s="66"/>
      <c r="BZ513" s="66"/>
    </row>
    <row r="514" spans="1:78" ht="15" customHeight="1">
      <c r="A514" s="66"/>
      <c r="B514" s="66"/>
      <c r="C514" s="66"/>
      <c r="D514" s="66"/>
      <c r="E514" s="85"/>
      <c r="F514" s="85"/>
      <c r="G514" s="85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</row>
    <row r="515" spans="1:78" ht="15" customHeight="1">
      <c r="A515" s="66"/>
      <c r="B515" s="66"/>
      <c r="C515" s="66"/>
      <c r="D515" s="66"/>
      <c r="E515" s="85"/>
      <c r="F515" s="85"/>
      <c r="G515" s="85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</row>
    <row r="516" spans="1:78" ht="15" customHeight="1">
      <c r="A516" s="66"/>
      <c r="B516" s="66"/>
      <c r="C516" s="66"/>
      <c r="D516" s="66"/>
      <c r="E516" s="85"/>
      <c r="F516" s="85"/>
      <c r="G516" s="85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6"/>
      <c r="BM516" s="66"/>
      <c r="BN516" s="66"/>
      <c r="BO516" s="66"/>
      <c r="BP516" s="66"/>
      <c r="BQ516" s="66"/>
      <c r="BR516" s="66"/>
      <c r="BS516" s="66"/>
      <c r="BT516" s="66"/>
      <c r="BU516" s="66"/>
      <c r="BV516" s="66"/>
      <c r="BW516" s="66"/>
      <c r="BX516" s="66"/>
      <c r="BY516" s="66"/>
      <c r="BZ516" s="66"/>
    </row>
    <row r="517" spans="1:78" ht="15" customHeight="1">
      <c r="A517" s="66"/>
      <c r="B517" s="66"/>
      <c r="C517" s="66"/>
      <c r="D517" s="66"/>
      <c r="E517" s="85"/>
      <c r="F517" s="85"/>
      <c r="G517" s="85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</row>
    <row r="518" spans="1:78" ht="15" customHeight="1">
      <c r="A518" s="66"/>
      <c r="B518" s="66"/>
      <c r="C518" s="66"/>
      <c r="D518" s="66"/>
      <c r="E518" s="85"/>
      <c r="F518" s="85"/>
      <c r="G518" s="85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6"/>
      <c r="BM518" s="66"/>
      <c r="BN518" s="66"/>
      <c r="BO518" s="66"/>
      <c r="BP518" s="66"/>
      <c r="BQ518" s="66"/>
      <c r="BR518" s="66"/>
      <c r="BS518" s="66"/>
      <c r="BT518" s="66"/>
      <c r="BU518" s="66"/>
      <c r="BV518" s="66"/>
      <c r="BW518" s="66"/>
      <c r="BX518" s="66"/>
      <c r="BY518" s="66"/>
      <c r="BZ518" s="66"/>
    </row>
    <row r="519" spans="1:78" ht="15" customHeight="1">
      <c r="A519" s="66"/>
      <c r="B519" s="66"/>
      <c r="C519" s="66"/>
      <c r="D519" s="66"/>
      <c r="E519" s="85"/>
      <c r="F519" s="85"/>
      <c r="G519" s="85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6"/>
      <c r="BM519" s="66"/>
      <c r="BN519" s="66"/>
      <c r="BO519" s="66"/>
      <c r="BP519" s="66"/>
      <c r="BQ519" s="66"/>
      <c r="BR519" s="66"/>
      <c r="BS519" s="66"/>
      <c r="BT519" s="66"/>
      <c r="BU519" s="66"/>
      <c r="BV519" s="66"/>
      <c r="BW519" s="66"/>
      <c r="BX519" s="66"/>
      <c r="BY519" s="66"/>
      <c r="BZ519" s="66"/>
    </row>
    <row r="520" spans="1:78" ht="15" customHeight="1">
      <c r="A520" s="66"/>
      <c r="B520" s="66"/>
      <c r="C520" s="66"/>
      <c r="D520" s="66"/>
      <c r="E520" s="85"/>
      <c r="F520" s="85"/>
      <c r="G520" s="85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  <c r="BM520" s="66"/>
      <c r="BN520" s="66"/>
      <c r="BO520" s="66"/>
      <c r="BP520" s="66"/>
      <c r="BQ520" s="66"/>
      <c r="BR520" s="66"/>
      <c r="BS520" s="66"/>
      <c r="BT520" s="66"/>
      <c r="BU520" s="66"/>
      <c r="BV520" s="66"/>
      <c r="BW520" s="66"/>
      <c r="BX520" s="66"/>
      <c r="BY520" s="66"/>
      <c r="BZ520" s="66"/>
    </row>
    <row r="521" spans="1:78" ht="15" customHeight="1">
      <c r="A521" s="66"/>
      <c r="B521" s="66"/>
      <c r="C521" s="66"/>
      <c r="D521" s="66"/>
      <c r="E521" s="85"/>
      <c r="F521" s="85"/>
      <c r="G521" s="85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  <c r="BM521" s="66"/>
      <c r="BN521" s="66"/>
      <c r="BO521" s="66"/>
      <c r="BP521" s="66"/>
      <c r="BQ521" s="66"/>
      <c r="BR521" s="66"/>
      <c r="BS521" s="66"/>
      <c r="BT521" s="66"/>
      <c r="BU521" s="66"/>
      <c r="BV521" s="66"/>
      <c r="BW521" s="66"/>
      <c r="BX521" s="66"/>
      <c r="BY521" s="66"/>
      <c r="BZ521" s="66"/>
    </row>
    <row r="522" spans="1:78" ht="15" customHeight="1">
      <c r="A522" s="66"/>
      <c r="B522" s="66"/>
      <c r="C522" s="66"/>
      <c r="D522" s="66"/>
      <c r="E522" s="85"/>
      <c r="F522" s="85"/>
      <c r="G522" s="85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  <c r="BM522" s="66"/>
      <c r="BN522" s="66"/>
      <c r="BO522" s="66"/>
      <c r="BP522" s="66"/>
      <c r="BQ522" s="66"/>
      <c r="BR522" s="66"/>
      <c r="BS522" s="66"/>
      <c r="BT522" s="66"/>
      <c r="BU522" s="66"/>
      <c r="BV522" s="66"/>
      <c r="BW522" s="66"/>
      <c r="BX522" s="66"/>
      <c r="BY522" s="66"/>
      <c r="BZ522" s="66"/>
    </row>
    <row r="523" spans="1:78" ht="15" customHeight="1">
      <c r="A523" s="66"/>
      <c r="B523" s="66"/>
      <c r="C523" s="66"/>
      <c r="D523" s="66"/>
      <c r="E523" s="85"/>
      <c r="F523" s="85"/>
      <c r="G523" s="85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  <c r="BM523" s="66"/>
      <c r="BN523" s="66"/>
      <c r="BO523" s="66"/>
      <c r="BP523" s="66"/>
      <c r="BQ523" s="66"/>
      <c r="BR523" s="66"/>
      <c r="BS523" s="66"/>
      <c r="BT523" s="66"/>
      <c r="BU523" s="66"/>
      <c r="BV523" s="66"/>
      <c r="BW523" s="66"/>
      <c r="BX523" s="66"/>
      <c r="BY523" s="66"/>
      <c r="BZ523" s="66"/>
    </row>
    <row r="524" spans="1:78" ht="15" customHeight="1">
      <c r="A524" s="66"/>
      <c r="B524" s="66"/>
      <c r="C524" s="66"/>
      <c r="D524" s="66"/>
      <c r="E524" s="85"/>
      <c r="F524" s="85"/>
      <c r="G524" s="85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  <c r="BM524" s="66"/>
      <c r="BN524" s="66"/>
      <c r="BO524" s="66"/>
      <c r="BP524" s="66"/>
      <c r="BQ524" s="66"/>
      <c r="BR524" s="66"/>
      <c r="BS524" s="66"/>
      <c r="BT524" s="66"/>
      <c r="BU524" s="66"/>
      <c r="BV524" s="66"/>
      <c r="BW524" s="66"/>
      <c r="BX524" s="66"/>
      <c r="BY524" s="66"/>
      <c r="BZ524" s="66"/>
    </row>
    <row r="525" spans="1:78" ht="15" customHeight="1">
      <c r="A525" s="66"/>
      <c r="B525" s="66"/>
      <c r="C525" s="66"/>
      <c r="D525" s="66"/>
      <c r="E525" s="85"/>
      <c r="F525" s="85"/>
      <c r="G525" s="85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  <c r="BM525" s="66"/>
      <c r="BN525" s="66"/>
      <c r="BO525" s="66"/>
      <c r="BP525" s="66"/>
      <c r="BQ525" s="66"/>
      <c r="BR525" s="66"/>
      <c r="BS525" s="66"/>
      <c r="BT525" s="66"/>
      <c r="BU525" s="66"/>
      <c r="BV525" s="66"/>
      <c r="BW525" s="66"/>
      <c r="BX525" s="66"/>
      <c r="BY525" s="66"/>
      <c r="BZ525" s="66"/>
    </row>
    <row r="526" spans="1:78" ht="15" customHeight="1">
      <c r="A526" s="66"/>
      <c r="B526" s="66"/>
      <c r="C526" s="66"/>
      <c r="D526" s="66"/>
      <c r="E526" s="85"/>
      <c r="F526" s="85"/>
      <c r="G526" s="85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  <c r="BM526" s="66"/>
      <c r="BN526" s="66"/>
      <c r="BO526" s="66"/>
      <c r="BP526" s="66"/>
      <c r="BQ526" s="66"/>
      <c r="BR526" s="66"/>
      <c r="BS526" s="66"/>
      <c r="BT526" s="66"/>
      <c r="BU526" s="66"/>
      <c r="BV526" s="66"/>
      <c r="BW526" s="66"/>
      <c r="BX526" s="66"/>
      <c r="BY526" s="66"/>
      <c r="BZ526" s="66"/>
    </row>
    <row r="527" spans="1:78" ht="15" customHeight="1">
      <c r="A527" s="66"/>
      <c r="B527" s="66"/>
      <c r="C527" s="66"/>
      <c r="D527" s="66"/>
      <c r="E527" s="85"/>
      <c r="F527" s="85"/>
      <c r="G527" s="85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</row>
    <row r="528" spans="1:78" ht="15" customHeight="1">
      <c r="A528" s="66"/>
      <c r="B528" s="66"/>
      <c r="C528" s="66"/>
      <c r="D528" s="66"/>
      <c r="E528" s="85"/>
      <c r="F528" s="85"/>
      <c r="G528" s="85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</row>
    <row r="529" spans="1:78" ht="15" customHeight="1">
      <c r="A529" s="66"/>
      <c r="B529" s="66"/>
      <c r="C529" s="66"/>
      <c r="D529" s="66"/>
      <c r="E529" s="85"/>
      <c r="F529" s="85"/>
      <c r="G529" s="85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  <c r="BM529" s="66"/>
      <c r="BN529" s="66"/>
      <c r="BO529" s="66"/>
      <c r="BP529" s="66"/>
      <c r="BQ529" s="66"/>
      <c r="BR529" s="66"/>
      <c r="BS529" s="66"/>
      <c r="BT529" s="66"/>
      <c r="BU529" s="66"/>
      <c r="BV529" s="66"/>
      <c r="BW529" s="66"/>
      <c r="BX529" s="66"/>
      <c r="BY529" s="66"/>
      <c r="BZ529" s="66"/>
    </row>
    <row r="530" spans="1:78" ht="15" customHeight="1">
      <c r="A530" s="66"/>
      <c r="B530" s="66"/>
      <c r="C530" s="66"/>
      <c r="D530" s="66"/>
      <c r="E530" s="85"/>
      <c r="F530" s="85"/>
      <c r="G530" s="85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  <c r="BM530" s="66"/>
      <c r="BN530" s="66"/>
      <c r="BO530" s="66"/>
      <c r="BP530" s="66"/>
      <c r="BQ530" s="66"/>
      <c r="BR530" s="66"/>
      <c r="BS530" s="66"/>
      <c r="BT530" s="66"/>
      <c r="BU530" s="66"/>
      <c r="BV530" s="66"/>
      <c r="BW530" s="66"/>
      <c r="BX530" s="66"/>
      <c r="BY530" s="66"/>
      <c r="BZ530" s="66"/>
    </row>
    <row r="531" spans="1:78" ht="15" customHeight="1">
      <c r="A531" s="66"/>
      <c r="B531" s="66"/>
      <c r="C531" s="66"/>
      <c r="D531" s="66"/>
      <c r="E531" s="85"/>
      <c r="F531" s="85"/>
      <c r="G531" s="85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  <c r="BM531" s="66"/>
      <c r="BN531" s="66"/>
      <c r="BO531" s="66"/>
      <c r="BP531" s="66"/>
      <c r="BQ531" s="66"/>
      <c r="BR531" s="66"/>
      <c r="BS531" s="66"/>
      <c r="BT531" s="66"/>
      <c r="BU531" s="66"/>
      <c r="BV531" s="66"/>
      <c r="BW531" s="66"/>
      <c r="BX531" s="66"/>
      <c r="BY531" s="66"/>
      <c r="BZ531" s="66"/>
    </row>
    <row r="532" spans="1:78" ht="15" customHeight="1">
      <c r="A532" s="66"/>
      <c r="B532" s="66"/>
      <c r="C532" s="66"/>
      <c r="D532" s="66"/>
      <c r="E532" s="85"/>
      <c r="F532" s="85"/>
      <c r="G532" s="85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</row>
    <row r="533" spans="1:78" ht="15" customHeight="1">
      <c r="A533" s="66"/>
      <c r="B533" s="66"/>
      <c r="C533" s="66"/>
      <c r="D533" s="66"/>
      <c r="E533" s="85"/>
      <c r="F533" s="85"/>
      <c r="G533" s="85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  <c r="BM533" s="66"/>
      <c r="BN533" s="66"/>
      <c r="BO533" s="66"/>
      <c r="BP533" s="66"/>
      <c r="BQ533" s="66"/>
      <c r="BR533" s="66"/>
      <c r="BS533" s="66"/>
      <c r="BT533" s="66"/>
      <c r="BU533" s="66"/>
      <c r="BV533" s="66"/>
      <c r="BW533" s="66"/>
      <c r="BX533" s="66"/>
      <c r="BY533" s="66"/>
      <c r="BZ533" s="66"/>
    </row>
    <row r="534" spans="1:78" ht="15" customHeight="1">
      <c r="A534" s="66"/>
      <c r="B534" s="66"/>
      <c r="C534" s="66"/>
      <c r="D534" s="66"/>
      <c r="E534" s="85"/>
      <c r="F534" s="85"/>
      <c r="G534" s="85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  <c r="BM534" s="66"/>
      <c r="BN534" s="66"/>
      <c r="BO534" s="66"/>
      <c r="BP534" s="66"/>
      <c r="BQ534" s="66"/>
      <c r="BR534" s="66"/>
      <c r="BS534" s="66"/>
      <c r="BT534" s="66"/>
      <c r="BU534" s="66"/>
      <c r="BV534" s="66"/>
      <c r="BW534" s="66"/>
      <c r="BX534" s="66"/>
      <c r="BY534" s="66"/>
      <c r="BZ534" s="66"/>
    </row>
    <row r="535" spans="1:78" ht="15" customHeight="1">
      <c r="A535" s="66"/>
      <c r="B535" s="66"/>
      <c r="C535" s="66"/>
      <c r="D535" s="66"/>
      <c r="E535" s="85"/>
      <c r="F535" s="85"/>
      <c r="G535" s="85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  <c r="BM535" s="66"/>
      <c r="BN535" s="66"/>
      <c r="BO535" s="66"/>
      <c r="BP535" s="66"/>
      <c r="BQ535" s="66"/>
      <c r="BR535" s="66"/>
      <c r="BS535" s="66"/>
      <c r="BT535" s="66"/>
      <c r="BU535" s="66"/>
      <c r="BV535" s="66"/>
      <c r="BW535" s="66"/>
      <c r="BX535" s="66"/>
      <c r="BY535" s="66"/>
      <c r="BZ535" s="66"/>
    </row>
    <row r="536" spans="1:78" ht="15" customHeight="1">
      <c r="A536" s="66"/>
      <c r="B536" s="66"/>
      <c r="C536" s="66"/>
      <c r="D536" s="66"/>
      <c r="E536" s="85"/>
      <c r="F536" s="85"/>
      <c r="G536" s="85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6"/>
      <c r="BM536" s="66"/>
      <c r="BN536" s="66"/>
      <c r="BO536" s="66"/>
      <c r="BP536" s="66"/>
      <c r="BQ536" s="66"/>
      <c r="BR536" s="66"/>
      <c r="BS536" s="66"/>
      <c r="BT536" s="66"/>
      <c r="BU536" s="66"/>
      <c r="BV536" s="66"/>
      <c r="BW536" s="66"/>
      <c r="BX536" s="66"/>
      <c r="BY536" s="66"/>
      <c r="BZ536" s="66"/>
    </row>
    <row r="537" spans="1:78" ht="15" customHeight="1">
      <c r="A537" s="66"/>
      <c r="B537" s="66"/>
      <c r="C537" s="66"/>
      <c r="D537" s="66"/>
      <c r="E537" s="85"/>
      <c r="F537" s="85"/>
      <c r="G537" s="85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6"/>
      <c r="BM537" s="66"/>
      <c r="BN537" s="66"/>
      <c r="BO537" s="66"/>
      <c r="BP537" s="66"/>
      <c r="BQ537" s="66"/>
      <c r="BR537" s="66"/>
      <c r="BS537" s="66"/>
      <c r="BT537" s="66"/>
      <c r="BU537" s="66"/>
      <c r="BV537" s="66"/>
      <c r="BW537" s="66"/>
      <c r="BX537" s="66"/>
      <c r="BY537" s="66"/>
      <c r="BZ537" s="66"/>
    </row>
    <row r="538" spans="1:78" ht="15" customHeight="1">
      <c r="A538" s="66"/>
      <c r="B538" s="66"/>
      <c r="C538" s="66"/>
      <c r="D538" s="66"/>
      <c r="E538" s="85"/>
      <c r="F538" s="85"/>
      <c r="G538" s="85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</row>
    <row r="539" spans="1:78" ht="15" customHeight="1">
      <c r="A539" s="66"/>
      <c r="B539" s="66"/>
      <c r="C539" s="66"/>
      <c r="D539" s="66"/>
      <c r="E539" s="85"/>
      <c r="F539" s="85"/>
      <c r="G539" s="85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6"/>
      <c r="BM539" s="66"/>
      <c r="BN539" s="66"/>
      <c r="BO539" s="66"/>
      <c r="BP539" s="66"/>
      <c r="BQ539" s="66"/>
      <c r="BR539" s="66"/>
      <c r="BS539" s="66"/>
      <c r="BT539" s="66"/>
      <c r="BU539" s="66"/>
      <c r="BV539" s="66"/>
      <c r="BW539" s="66"/>
      <c r="BX539" s="66"/>
      <c r="BY539" s="66"/>
      <c r="BZ539" s="66"/>
    </row>
    <row r="540" spans="1:78" ht="15" customHeight="1">
      <c r="A540" s="66"/>
      <c r="B540" s="66"/>
      <c r="C540" s="66"/>
      <c r="D540" s="66"/>
      <c r="E540" s="85"/>
      <c r="F540" s="85"/>
      <c r="G540" s="85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6"/>
      <c r="BM540" s="66"/>
      <c r="BN540" s="66"/>
      <c r="BO540" s="66"/>
      <c r="BP540" s="66"/>
      <c r="BQ540" s="66"/>
      <c r="BR540" s="66"/>
      <c r="BS540" s="66"/>
      <c r="BT540" s="66"/>
      <c r="BU540" s="66"/>
      <c r="BV540" s="66"/>
      <c r="BW540" s="66"/>
      <c r="BX540" s="66"/>
      <c r="BY540" s="66"/>
      <c r="BZ540" s="66"/>
    </row>
    <row r="541" spans="1:78" ht="15" customHeight="1">
      <c r="A541" s="66"/>
      <c r="B541" s="66"/>
      <c r="C541" s="66"/>
      <c r="D541" s="66"/>
      <c r="E541" s="85"/>
      <c r="F541" s="85"/>
      <c r="G541" s="85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6"/>
      <c r="BM541" s="66"/>
      <c r="BN541" s="66"/>
      <c r="BO541" s="66"/>
      <c r="BP541" s="66"/>
      <c r="BQ541" s="66"/>
      <c r="BR541" s="66"/>
      <c r="BS541" s="66"/>
      <c r="BT541" s="66"/>
      <c r="BU541" s="66"/>
      <c r="BV541" s="66"/>
      <c r="BW541" s="66"/>
      <c r="BX541" s="66"/>
      <c r="BY541" s="66"/>
      <c r="BZ541" s="66"/>
    </row>
    <row r="542" spans="1:78" ht="15" customHeight="1">
      <c r="A542" s="66"/>
      <c r="B542" s="66"/>
      <c r="C542" s="66"/>
      <c r="D542" s="66"/>
      <c r="E542" s="85"/>
      <c r="F542" s="85"/>
      <c r="G542" s="85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6"/>
      <c r="BM542" s="66"/>
      <c r="BN542" s="66"/>
      <c r="BO542" s="66"/>
      <c r="BP542" s="66"/>
      <c r="BQ542" s="66"/>
      <c r="BR542" s="66"/>
      <c r="BS542" s="66"/>
      <c r="BT542" s="66"/>
      <c r="BU542" s="66"/>
      <c r="BV542" s="66"/>
      <c r="BW542" s="66"/>
      <c r="BX542" s="66"/>
      <c r="BY542" s="66"/>
      <c r="BZ542" s="66"/>
    </row>
    <row r="543" spans="1:78" ht="15" customHeight="1">
      <c r="A543" s="66"/>
      <c r="B543" s="66"/>
      <c r="C543" s="66"/>
      <c r="D543" s="66"/>
      <c r="E543" s="85"/>
      <c r="F543" s="85"/>
      <c r="G543" s="85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</row>
    <row r="544" spans="1:78" ht="15" customHeight="1">
      <c r="A544" s="66"/>
      <c r="B544" s="66"/>
      <c r="C544" s="66"/>
      <c r="D544" s="66"/>
      <c r="E544" s="85"/>
      <c r="F544" s="85"/>
      <c r="G544" s="85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</row>
    <row r="545" spans="1:78" ht="15" customHeight="1">
      <c r="A545" s="66"/>
      <c r="B545" s="66"/>
      <c r="C545" s="66"/>
      <c r="D545" s="66"/>
      <c r="E545" s="85"/>
      <c r="F545" s="85"/>
      <c r="G545" s="85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6"/>
      <c r="BM545" s="66"/>
      <c r="BN545" s="66"/>
      <c r="BO545" s="66"/>
      <c r="BP545" s="66"/>
      <c r="BQ545" s="66"/>
      <c r="BR545" s="66"/>
      <c r="BS545" s="66"/>
      <c r="BT545" s="66"/>
      <c r="BU545" s="66"/>
      <c r="BV545" s="66"/>
      <c r="BW545" s="66"/>
      <c r="BX545" s="66"/>
      <c r="BY545" s="66"/>
      <c r="BZ545" s="66"/>
    </row>
    <row r="546" spans="1:78" ht="15" customHeight="1">
      <c r="A546" s="66"/>
      <c r="B546" s="66"/>
      <c r="C546" s="66"/>
      <c r="D546" s="66"/>
      <c r="E546" s="85"/>
      <c r="F546" s="85"/>
      <c r="G546" s="85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6"/>
      <c r="BM546" s="66"/>
      <c r="BN546" s="66"/>
      <c r="BO546" s="66"/>
      <c r="BP546" s="66"/>
      <c r="BQ546" s="66"/>
      <c r="BR546" s="66"/>
      <c r="BS546" s="66"/>
      <c r="BT546" s="66"/>
      <c r="BU546" s="66"/>
      <c r="BV546" s="66"/>
      <c r="BW546" s="66"/>
      <c r="BX546" s="66"/>
      <c r="BY546" s="66"/>
      <c r="BZ546" s="66"/>
    </row>
    <row r="547" spans="1:78" ht="15" customHeight="1">
      <c r="A547" s="66"/>
      <c r="B547" s="66"/>
      <c r="C547" s="66"/>
      <c r="D547" s="66"/>
      <c r="E547" s="85"/>
      <c r="F547" s="85"/>
      <c r="G547" s="85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</row>
    <row r="548" spans="1:78" ht="15" customHeight="1">
      <c r="A548" s="66"/>
      <c r="B548" s="66"/>
      <c r="C548" s="66"/>
      <c r="D548" s="66"/>
      <c r="E548" s="85"/>
      <c r="F548" s="85"/>
      <c r="G548" s="85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6"/>
      <c r="BM548" s="66"/>
      <c r="BN548" s="66"/>
      <c r="BO548" s="66"/>
      <c r="BP548" s="66"/>
      <c r="BQ548" s="66"/>
      <c r="BR548" s="66"/>
      <c r="BS548" s="66"/>
      <c r="BT548" s="66"/>
      <c r="BU548" s="66"/>
      <c r="BV548" s="66"/>
      <c r="BW548" s="66"/>
      <c r="BX548" s="66"/>
      <c r="BY548" s="66"/>
      <c r="BZ548" s="66"/>
    </row>
    <row r="549" spans="1:78" ht="15" customHeight="1">
      <c r="A549" s="66"/>
      <c r="B549" s="66"/>
      <c r="C549" s="66"/>
      <c r="D549" s="66"/>
      <c r="E549" s="85"/>
      <c r="F549" s="85"/>
      <c r="G549" s="85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</row>
    <row r="550" spans="1:78" ht="15" customHeight="1">
      <c r="A550" s="66"/>
      <c r="B550" s="66"/>
      <c r="C550" s="66"/>
      <c r="D550" s="66"/>
      <c r="E550" s="85"/>
      <c r="F550" s="85"/>
      <c r="G550" s="85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</row>
    <row r="551" spans="1:78" ht="15" customHeight="1">
      <c r="A551" s="66"/>
      <c r="B551" s="66"/>
      <c r="C551" s="66"/>
      <c r="D551" s="66"/>
      <c r="E551" s="85"/>
      <c r="F551" s="85"/>
      <c r="G551" s="85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6"/>
      <c r="BM551" s="66"/>
      <c r="BN551" s="66"/>
      <c r="BO551" s="66"/>
      <c r="BP551" s="66"/>
      <c r="BQ551" s="66"/>
      <c r="BR551" s="66"/>
      <c r="BS551" s="66"/>
      <c r="BT551" s="66"/>
      <c r="BU551" s="66"/>
      <c r="BV551" s="66"/>
      <c r="BW551" s="66"/>
      <c r="BX551" s="66"/>
      <c r="BY551" s="66"/>
      <c r="BZ551" s="66"/>
    </row>
    <row r="552" spans="1:78" ht="15" customHeight="1">
      <c r="A552" s="66"/>
      <c r="B552" s="66"/>
      <c r="C552" s="66"/>
      <c r="D552" s="66"/>
      <c r="E552" s="85"/>
      <c r="F552" s="85"/>
      <c r="G552" s="85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</row>
    <row r="553" spans="1:78" ht="15" customHeight="1">
      <c r="A553" s="66"/>
      <c r="B553" s="66"/>
      <c r="C553" s="66"/>
      <c r="D553" s="66"/>
      <c r="E553" s="85"/>
      <c r="F553" s="85"/>
      <c r="G553" s="85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6"/>
      <c r="BM553" s="66"/>
      <c r="BN553" s="66"/>
      <c r="BO553" s="66"/>
      <c r="BP553" s="66"/>
      <c r="BQ553" s="66"/>
      <c r="BR553" s="66"/>
      <c r="BS553" s="66"/>
      <c r="BT553" s="66"/>
      <c r="BU553" s="66"/>
      <c r="BV553" s="66"/>
      <c r="BW553" s="66"/>
      <c r="BX553" s="66"/>
      <c r="BY553" s="66"/>
      <c r="BZ553" s="66"/>
    </row>
    <row r="554" spans="1:78" ht="15" customHeight="1">
      <c r="A554" s="66"/>
      <c r="B554" s="66"/>
      <c r="C554" s="66"/>
      <c r="D554" s="66"/>
      <c r="E554" s="85"/>
      <c r="F554" s="85"/>
      <c r="G554" s="85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</row>
    <row r="555" spans="1:78" ht="15" customHeight="1">
      <c r="A555" s="66"/>
      <c r="B555" s="66"/>
      <c r="C555" s="66"/>
      <c r="D555" s="66"/>
      <c r="E555" s="85"/>
      <c r="F555" s="85"/>
      <c r="G555" s="85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</row>
    <row r="556" spans="1:78" ht="15" customHeight="1">
      <c r="A556" s="66"/>
      <c r="B556" s="66"/>
      <c r="C556" s="66"/>
      <c r="D556" s="66"/>
      <c r="E556" s="85"/>
      <c r="F556" s="85"/>
      <c r="G556" s="85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6"/>
      <c r="BM556" s="66"/>
      <c r="BN556" s="66"/>
      <c r="BO556" s="66"/>
      <c r="BP556" s="66"/>
      <c r="BQ556" s="66"/>
      <c r="BR556" s="66"/>
      <c r="BS556" s="66"/>
      <c r="BT556" s="66"/>
      <c r="BU556" s="66"/>
      <c r="BV556" s="66"/>
      <c r="BW556" s="66"/>
      <c r="BX556" s="66"/>
      <c r="BY556" s="66"/>
      <c r="BZ556" s="66"/>
    </row>
    <row r="557" spans="1:78" ht="15" customHeight="1">
      <c r="A557" s="66"/>
      <c r="B557" s="66"/>
      <c r="C557" s="66"/>
      <c r="D557" s="66"/>
      <c r="E557" s="85"/>
      <c r="F557" s="85"/>
      <c r="G557" s="85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6"/>
      <c r="BM557" s="66"/>
      <c r="BN557" s="66"/>
      <c r="BO557" s="66"/>
      <c r="BP557" s="66"/>
      <c r="BQ557" s="66"/>
      <c r="BR557" s="66"/>
      <c r="BS557" s="66"/>
      <c r="BT557" s="66"/>
      <c r="BU557" s="66"/>
      <c r="BV557" s="66"/>
      <c r="BW557" s="66"/>
      <c r="BX557" s="66"/>
      <c r="BY557" s="66"/>
      <c r="BZ557" s="66"/>
    </row>
    <row r="558" spans="1:78" ht="15" customHeight="1">
      <c r="A558" s="66"/>
      <c r="B558" s="66"/>
      <c r="C558" s="66"/>
      <c r="D558" s="66"/>
      <c r="E558" s="85"/>
      <c r="F558" s="85"/>
      <c r="G558" s="85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</row>
    <row r="559" spans="1:78" ht="15" customHeight="1">
      <c r="A559" s="66"/>
      <c r="B559" s="66"/>
      <c r="C559" s="66"/>
      <c r="D559" s="66"/>
      <c r="E559" s="85"/>
      <c r="F559" s="85"/>
      <c r="G559" s="85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</row>
    <row r="560" spans="1:78" ht="15" customHeight="1">
      <c r="A560" s="66"/>
      <c r="B560" s="66"/>
      <c r="C560" s="66"/>
      <c r="D560" s="66"/>
      <c r="E560" s="85"/>
      <c r="F560" s="85"/>
      <c r="G560" s="85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</row>
    <row r="561" spans="1:78" ht="15" customHeight="1">
      <c r="A561" s="66"/>
      <c r="B561" s="66"/>
      <c r="C561" s="66"/>
      <c r="D561" s="66"/>
      <c r="E561" s="85"/>
      <c r="F561" s="85"/>
      <c r="G561" s="85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</row>
    <row r="562" spans="1:78" ht="15" customHeight="1">
      <c r="A562" s="66"/>
      <c r="B562" s="66"/>
      <c r="C562" s="66"/>
      <c r="D562" s="66"/>
      <c r="E562" s="85"/>
      <c r="F562" s="85"/>
      <c r="G562" s="85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</row>
    <row r="563" spans="1:78" ht="15" customHeight="1">
      <c r="A563" s="66"/>
      <c r="B563" s="66"/>
      <c r="C563" s="66"/>
      <c r="D563" s="66"/>
      <c r="E563" s="85"/>
      <c r="F563" s="85"/>
      <c r="G563" s="85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</row>
    <row r="564" spans="1:78" ht="15" customHeight="1">
      <c r="A564" s="66"/>
      <c r="B564" s="66"/>
      <c r="C564" s="66"/>
      <c r="D564" s="66"/>
      <c r="E564" s="85"/>
      <c r="F564" s="85"/>
      <c r="G564" s="85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</row>
    <row r="565" spans="1:78" ht="15" customHeight="1">
      <c r="A565" s="66"/>
      <c r="B565" s="66"/>
      <c r="C565" s="66"/>
      <c r="D565" s="66"/>
      <c r="E565" s="85"/>
      <c r="F565" s="85"/>
      <c r="G565" s="85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</row>
    <row r="566" spans="1:78" ht="15" customHeight="1">
      <c r="A566" s="66"/>
      <c r="B566" s="66"/>
      <c r="C566" s="66"/>
      <c r="D566" s="66"/>
      <c r="E566" s="85"/>
      <c r="F566" s="85"/>
      <c r="G566" s="85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</row>
    <row r="567" spans="1:78" ht="15" customHeight="1">
      <c r="A567" s="66"/>
      <c r="B567" s="66"/>
      <c r="C567" s="66"/>
      <c r="D567" s="66"/>
      <c r="E567" s="85"/>
      <c r="F567" s="85"/>
      <c r="G567" s="85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</row>
    <row r="568" spans="1:78" ht="15" customHeight="1">
      <c r="A568" s="66"/>
      <c r="B568" s="66"/>
      <c r="C568" s="66"/>
      <c r="D568" s="66"/>
      <c r="E568" s="85"/>
      <c r="F568" s="85"/>
      <c r="G568" s="85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</row>
    <row r="569" spans="1:78" ht="15" customHeight="1">
      <c r="A569" s="66"/>
      <c r="B569" s="66"/>
      <c r="C569" s="66"/>
      <c r="D569" s="66"/>
      <c r="E569" s="85"/>
      <c r="F569" s="85"/>
      <c r="G569" s="85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</row>
    <row r="570" spans="1:78" ht="15" customHeight="1">
      <c r="A570" s="66"/>
      <c r="B570" s="66"/>
      <c r="C570" s="66"/>
      <c r="D570" s="66"/>
      <c r="E570" s="85"/>
      <c r="F570" s="85"/>
      <c r="G570" s="85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</row>
    <row r="571" spans="1:78" ht="15" customHeight="1">
      <c r="A571" s="66"/>
      <c r="B571" s="66"/>
      <c r="C571" s="66"/>
      <c r="D571" s="66"/>
      <c r="E571" s="85"/>
      <c r="F571" s="85"/>
      <c r="G571" s="85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</row>
    <row r="572" spans="1:78" ht="15" customHeight="1">
      <c r="A572" s="66"/>
      <c r="B572" s="66"/>
      <c r="C572" s="66"/>
      <c r="D572" s="66"/>
      <c r="E572" s="85"/>
      <c r="F572" s="85"/>
      <c r="G572" s="85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</row>
    <row r="573" spans="1:78" ht="15" customHeight="1">
      <c r="A573" s="66"/>
      <c r="B573" s="66"/>
      <c r="C573" s="66"/>
      <c r="D573" s="66"/>
      <c r="E573" s="85"/>
      <c r="F573" s="85"/>
      <c r="G573" s="85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</row>
    <row r="574" spans="1:78" ht="15" customHeight="1">
      <c r="A574" s="66"/>
      <c r="B574" s="66"/>
      <c r="C574" s="66"/>
      <c r="D574" s="66"/>
      <c r="E574" s="85"/>
      <c r="F574" s="85"/>
      <c r="G574" s="85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</row>
    <row r="575" spans="1:78" ht="15" customHeight="1">
      <c r="A575" s="66"/>
      <c r="B575" s="66"/>
      <c r="C575" s="66"/>
      <c r="D575" s="66"/>
      <c r="E575" s="85"/>
      <c r="F575" s="85"/>
      <c r="G575" s="85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</row>
    <row r="576" spans="1:78" ht="15" customHeight="1">
      <c r="A576" s="66"/>
      <c r="B576" s="66"/>
      <c r="C576" s="66"/>
      <c r="D576" s="66"/>
      <c r="E576" s="85"/>
      <c r="F576" s="85"/>
      <c r="G576" s="85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</row>
    <row r="577" spans="1:78" ht="15" customHeight="1">
      <c r="A577" s="66"/>
      <c r="B577" s="66"/>
      <c r="C577" s="66"/>
      <c r="D577" s="66"/>
      <c r="E577" s="85"/>
      <c r="F577" s="85"/>
      <c r="G577" s="85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</row>
    <row r="578" spans="1:78" ht="15" customHeight="1">
      <c r="A578" s="66"/>
      <c r="B578" s="66"/>
      <c r="C578" s="66"/>
      <c r="D578" s="66"/>
      <c r="E578" s="85"/>
      <c r="F578" s="85"/>
      <c r="G578" s="85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</row>
    <row r="579" spans="1:78" ht="15" customHeight="1">
      <c r="A579" s="66"/>
      <c r="B579" s="66"/>
      <c r="C579" s="66"/>
      <c r="D579" s="66"/>
      <c r="E579" s="85"/>
      <c r="F579" s="85"/>
      <c r="G579" s="85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</row>
    <row r="580" spans="1:78" ht="15" customHeight="1">
      <c r="A580" s="66"/>
      <c r="B580" s="66"/>
      <c r="C580" s="66"/>
      <c r="D580" s="66"/>
      <c r="E580" s="85"/>
      <c r="F580" s="85"/>
      <c r="G580" s="85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</row>
    <row r="581" spans="1:78" ht="15" customHeight="1">
      <c r="A581" s="66"/>
      <c r="B581" s="66"/>
      <c r="C581" s="66"/>
      <c r="D581" s="66"/>
      <c r="E581" s="85"/>
      <c r="F581" s="85"/>
      <c r="G581" s="85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6"/>
      <c r="BM581" s="66"/>
      <c r="BN581" s="66"/>
      <c r="BO581" s="66"/>
      <c r="BP581" s="66"/>
      <c r="BQ581" s="66"/>
      <c r="BR581" s="66"/>
      <c r="BS581" s="66"/>
      <c r="BT581" s="66"/>
      <c r="BU581" s="66"/>
      <c r="BV581" s="66"/>
      <c r="BW581" s="66"/>
      <c r="BX581" s="66"/>
      <c r="BY581" s="66"/>
      <c r="BZ581" s="66"/>
    </row>
    <row r="582" spans="1:78" ht="15" customHeight="1">
      <c r="A582" s="66"/>
      <c r="B582" s="66"/>
      <c r="C582" s="66"/>
      <c r="D582" s="66"/>
      <c r="E582" s="85"/>
      <c r="F582" s="85"/>
      <c r="G582" s="85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</row>
    <row r="583" spans="1:78" ht="15" customHeight="1">
      <c r="A583" s="66"/>
      <c r="B583" s="66"/>
      <c r="C583" s="66"/>
      <c r="D583" s="66"/>
      <c r="E583" s="85"/>
      <c r="F583" s="85"/>
      <c r="G583" s="85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</row>
    <row r="584" spans="1:78" ht="15" customHeight="1">
      <c r="A584" s="66"/>
      <c r="B584" s="66"/>
      <c r="C584" s="66"/>
      <c r="D584" s="66"/>
      <c r="E584" s="85"/>
      <c r="F584" s="85"/>
      <c r="G584" s="85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</row>
    <row r="585" spans="1:78" ht="15" customHeight="1">
      <c r="A585" s="66"/>
      <c r="B585" s="66"/>
      <c r="C585" s="66"/>
      <c r="D585" s="66"/>
      <c r="E585" s="85"/>
      <c r="F585" s="85"/>
      <c r="G585" s="85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6"/>
      <c r="BM585" s="66"/>
      <c r="BN585" s="66"/>
      <c r="BO585" s="66"/>
      <c r="BP585" s="66"/>
      <c r="BQ585" s="66"/>
      <c r="BR585" s="66"/>
      <c r="BS585" s="66"/>
      <c r="BT585" s="66"/>
      <c r="BU585" s="66"/>
      <c r="BV585" s="66"/>
      <c r="BW585" s="66"/>
      <c r="BX585" s="66"/>
      <c r="BY585" s="66"/>
      <c r="BZ585" s="66"/>
    </row>
    <row r="586" spans="1:78" ht="15" customHeight="1">
      <c r="A586" s="66"/>
      <c r="B586" s="66"/>
      <c r="C586" s="66"/>
      <c r="D586" s="66"/>
      <c r="E586" s="85"/>
      <c r="F586" s="85"/>
      <c r="G586" s="85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6"/>
      <c r="BM586" s="66"/>
      <c r="BN586" s="66"/>
      <c r="BO586" s="66"/>
      <c r="BP586" s="66"/>
      <c r="BQ586" s="66"/>
      <c r="BR586" s="66"/>
      <c r="BS586" s="66"/>
      <c r="BT586" s="66"/>
      <c r="BU586" s="66"/>
      <c r="BV586" s="66"/>
      <c r="BW586" s="66"/>
      <c r="BX586" s="66"/>
      <c r="BY586" s="66"/>
      <c r="BZ586" s="66"/>
    </row>
    <row r="587" spans="1:78" ht="15" customHeight="1">
      <c r="A587" s="66"/>
      <c r="B587" s="66"/>
      <c r="C587" s="66"/>
      <c r="D587" s="66"/>
      <c r="E587" s="85"/>
      <c r="F587" s="85"/>
      <c r="G587" s="85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6"/>
      <c r="BM587" s="66"/>
      <c r="BN587" s="66"/>
      <c r="BO587" s="66"/>
      <c r="BP587" s="66"/>
      <c r="BQ587" s="66"/>
      <c r="BR587" s="66"/>
      <c r="BS587" s="66"/>
      <c r="BT587" s="66"/>
      <c r="BU587" s="66"/>
      <c r="BV587" s="66"/>
      <c r="BW587" s="66"/>
      <c r="BX587" s="66"/>
      <c r="BY587" s="66"/>
      <c r="BZ587" s="66"/>
    </row>
    <row r="588" spans="1:78" ht="15" customHeight="1">
      <c r="A588" s="66"/>
      <c r="B588" s="66"/>
      <c r="C588" s="66"/>
      <c r="D588" s="66"/>
      <c r="E588" s="85"/>
      <c r="F588" s="85"/>
      <c r="G588" s="85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</row>
    <row r="589" spans="1:78" ht="15" customHeight="1">
      <c r="A589" s="66"/>
      <c r="B589" s="66"/>
      <c r="C589" s="66"/>
      <c r="D589" s="66"/>
      <c r="E589" s="85"/>
      <c r="F589" s="85"/>
      <c r="G589" s="85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6"/>
      <c r="BM589" s="66"/>
      <c r="BN589" s="66"/>
      <c r="BO589" s="66"/>
      <c r="BP589" s="66"/>
      <c r="BQ589" s="66"/>
      <c r="BR589" s="66"/>
      <c r="BS589" s="66"/>
      <c r="BT589" s="66"/>
      <c r="BU589" s="66"/>
      <c r="BV589" s="66"/>
      <c r="BW589" s="66"/>
      <c r="BX589" s="66"/>
      <c r="BY589" s="66"/>
      <c r="BZ589" s="66"/>
    </row>
    <row r="590" spans="1:78" ht="15" customHeight="1">
      <c r="A590" s="66"/>
      <c r="B590" s="66"/>
      <c r="C590" s="66"/>
      <c r="D590" s="66"/>
      <c r="E590" s="85"/>
      <c r="F590" s="85"/>
      <c r="G590" s="85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</row>
    <row r="591" spans="1:78" ht="15" customHeight="1">
      <c r="A591" s="66"/>
      <c r="B591" s="66"/>
      <c r="C591" s="66"/>
      <c r="D591" s="66"/>
      <c r="E591" s="85"/>
      <c r="F591" s="85"/>
      <c r="G591" s="85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6"/>
      <c r="BM591" s="66"/>
      <c r="BN591" s="66"/>
      <c r="BO591" s="66"/>
      <c r="BP591" s="66"/>
      <c r="BQ591" s="66"/>
      <c r="BR591" s="66"/>
      <c r="BS591" s="66"/>
      <c r="BT591" s="66"/>
      <c r="BU591" s="66"/>
      <c r="BV591" s="66"/>
      <c r="BW591" s="66"/>
      <c r="BX591" s="66"/>
      <c r="BY591" s="66"/>
      <c r="BZ591" s="66"/>
    </row>
    <row r="592" spans="1:78" ht="15" customHeight="1">
      <c r="A592" s="66"/>
      <c r="B592" s="66"/>
      <c r="C592" s="66"/>
      <c r="D592" s="66"/>
      <c r="E592" s="85"/>
      <c r="F592" s="85"/>
      <c r="G592" s="85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6"/>
      <c r="BM592" s="66"/>
      <c r="BN592" s="66"/>
      <c r="BO592" s="66"/>
      <c r="BP592" s="66"/>
      <c r="BQ592" s="66"/>
      <c r="BR592" s="66"/>
      <c r="BS592" s="66"/>
      <c r="BT592" s="66"/>
      <c r="BU592" s="66"/>
      <c r="BV592" s="66"/>
      <c r="BW592" s="66"/>
      <c r="BX592" s="66"/>
      <c r="BY592" s="66"/>
      <c r="BZ592" s="66"/>
    </row>
    <row r="593" spans="1:78" ht="15" customHeight="1">
      <c r="A593" s="66"/>
      <c r="B593" s="66"/>
      <c r="C593" s="66"/>
      <c r="D593" s="66"/>
      <c r="E593" s="85"/>
      <c r="F593" s="85"/>
      <c r="G593" s="85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</row>
    <row r="594" spans="1:78" ht="15" customHeight="1">
      <c r="A594" s="66"/>
      <c r="B594" s="66"/>
      <c r="C594" s="66"/>
      <c r="D594" s="66"/>
      <c r="E594" s="85"/>
      <c r="F594" s="85"/>
      <c r="G594" s="85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6"/>
      <c r="BM594" s="66"/>
      <c r="BN594" s="66"/>
      <c r="BO594" s="66"/>
      <c r="BP594" s="66"/>
      <c r="BQ594" s="66"/>
      <c r="BR594" s="66"/>
      <c r="BS594" s="66"/>
      <c r="BT594" s="66"/>
      <c r="BU594" s="66"/>
      <c r="BV594" s="66"/>
      <c r="BW594" s="66"/>
      <c r="BX594" s="66"/>
      <c r="BY594" s="66"/>
      <c r="BZ594" s="66"/>
    </row>
    <row r="595" spans="1:78" ht="15" customHeight="1">
      <c r="A595" s="66"/>
      <c r="B595" s="66"/>
      <c r="C595" s="66"/>
      <c r="D595" s="66"/>
      <c r="E595" s="85"/>
      <c r="F595" s="85"/>
      <c r="G595" s="85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</row>
    <row r="596" spans="1:78" ht="15" customHeight="1">
      <c r="A596" s="66"/>
      <c r="B596" s="66"/>
      <c r="C596" s="66"/>
      <c r="D596" s="66"/>
      <c r="E596" s="85"/>
      <c r="F596" s="85"/>
      <c r="G596" s="85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6"/>
      <c r="BM596" s="66"/>
      <c r="BN596" s="66"/>
      <c r="BO596" s="66"/>
      <c r="BP596" s="66"/>
      <c r="BQ596" s="66"/>
      <c r="BR596" s="66"/>
      <c r="BS596" s="66"/>
      <c r="BT596" s="66"/>
      <c r="BU596" s="66"/>
      <c r="BV596" s="66"/>
      <c r="BW596" s="66"/>
      <c r="BX596" s="66"/>
      <c r="BY596" s="66"/>
      <c r="BZ596" s="66"/>
    </row>
    <row r="597" spans="1:78" ht="15" customHeight="1">
      <c r="A597" s="66"/>
      <c r="B597" s="66"/>
      <c r="C597" s="66"/>
      <c r="D597" s="66"/>
      <c r="E597" s="85"/>
      <c r="F597" s="85"/>
      <c r="G597" s="85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6"/>
      <c r="BM597" s="66"/>
      <c r="BN597" s="66"/>
      <c r="BO597" s="66"/>
      <c r="BP597" s="66"/>
      <c r="BQ597" s="66"/>
      <c r="BR597" s="66"/>
      <c r="BS597" s="66"/>
      <c r="BT597" s="66"/>
      <c r="BU597" s="66"/>
      <c r="BV597" s="66"/>
      <c r="BW597" s="66"/>
      <c r="BX597" s="66"/>
      <c r="BY597" s="66"/>
      <c r="BZ597" s="66"/>
    </row>
    <row r="598" spans="1:78" ht="15" customHeight="1">
      <c r="A598" s="66"/>
      <c r="B598" s="66"/>
      <c r="C598" s="66"/>
      <c r="D598" s="66"/>
      <c r="E598" s="85"/>
      <c r="F598" s="85"/>
      <c r="G598" s="85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6"/>
      <c r="BM598" s="66"/>
      <c r="BN598" s="66"/>
      <c r="BO598" s="66"/>
      <c r="BP598" s="66"/>
      <c r="BQ598" s="66"/>
      <c r="BR598" s="66"/>
      <c r="BS598" s="66"/>
      <c r="BT598" s="66"/>
      <c r="BU598" s="66"/>
      <c r="BV598" s="66"/>
      <c r="BW598" s="66"/>
      <c r="BX598" s="66"/>
      <c r="BY598" s="66"/>
      <c r="BZ598" s="66"/>
    </row>
    <row r="599" spans="1:78" ht="15" customHeight="1">
      <c r="A599" s="66"/>
      <c r="B599" s="66"/>
      <c r="C599" s="66"/>
      <c r="D599" s="66"/>
      <c r="E599" s="85"/>
      <c r="F599" s="85"/>
      <c r="G599" s="85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6"/>
      <c r="BM599" s="66"/>
      <c r="BN599" s="66"/>
      <c r="BO599" s="66"/>
      <c r="BP599" s="66"/>
      <c r="BQ599" s="66"/>
      <c r="BR599" s="66"/>
      <c r="BS599" s="66"/>
      <c r="BT599" s="66"/>
      <c r="BU599" s="66"/>
      <c r="BV599" s="66"/>
      <c r="BW599" s="66"/>
      <c r="BX599" s="66"/>
      <c r="BY599" s="66"/>
      <c r="BZ599" s="66"/>
    </row>
    <row r="600" spans="1:78" ht="15" customHeight="1">
      <c r="A600" s="66"/>
      <c r="B600" s="66"/>
      <c r="C600" s="66"/>
      <c r="D600" s="66"/>
      <c r="E600" s="85"/>
      <c r="F600" s="85"/>
      <c r="G600" s="85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  <c r="BM600" s="66"/>
      <c r="BN600" s="66"/>
      <c r="BO600" s="66"/>
      <c r="BP600" s="66"/>
      <c r="BQ600" s="66"/>
      <c r="BR600" s="66"/>
      <c r="BS600" s="66"/>
      <c r="BT600" s="66"/>
      <c r="BU600" s="66"/>
      <c r="BV600" s="66"/>
      <c r="BW600" s="66"/>
      <c r="BX600" s="66"/>
      <c r="BY600" s="66"/>
      <c r="BZ600" s="66"/>
    </row>
    <row r="601" spans="1:78" ht="15" customHeight="1">
      <c r="A601" s="66"/>
      <c r="B601" s="66"/>
      <c r="C601" s="66"/>
      <c r="D601" s="66"/>
      <c r="E601" s="85"/>
      <c r="F601" s="85"/>
      <c r="G601" s="85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</row>
    <row r="602" spans="1:78" ht="15" customHeight="1">
      <c r="A602" s="66"/>
      <c r="B602" s="66"/>
      <c r="C602" s="66"/>
      <c r="D602" s="66"/>
      <c r="E602" s="85"/>
      <c r="F602" s="85"/>
      <c r="G602" s="85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6"/>
      <c r="BM602" s="66"/>
      <c r="BN602" s="66"/>
      <c r="BO602" s="66"/>
      <c r="BP602" s="66"/>
      <c r="BQ602" s="66"/>
      <c r="BR602" s="66"/>
      <c r="BS602" s="66"/>
      <c r="BT602" s="66"/>
      <c r="BU602" s="66"/>
      <c r="BV602" s="66"/>
      <c r="BW602" s="66"/>
      <c r="BX602" s="66"/>
      <c r="BY602" s="66"/>
      <c r="BZ602" s="66"/>
    </row>
    <row r="603" spans="1:78" ht="15" customHeight="1">
      <c r="A603" s="66"/>
      <c r="B603" s="66"/>
      <c r="C603" s="66"/>
      <c r="D603" s="66"/>
      <c r="E603" s="85"/>
      <c r="F603" s="85"/>
      <c r="G603" s="85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6"/>
      <c r="BM603" s="66"/>
      <c r="BN603" s="66"/>
      <c r="BO603" s="66"/>
      <c r="BP603" s="66"/>
      <c r="BQ603" s="66"/>
      <c r="BR603" s="66"/>
      <c r="BS603" s="66"/>
      <c r="BT603" s="66"/>
      <c r="BU603" s="66"/>
      <c r="BV603" s="66"/>
      <c r="BW603" s="66"/>
      <c r="BX603" s="66"/>
      <c r="BY603" s="66"/>
      <c r="BZ603" s="66"/>
    </row>
    <row r="604" spans="1:78" ht="15" customHeight="1">
      <c r="A604" s="66"/>
      <c r="B604" s="66"/>
      <c r="C604" s="66"/>
      <c r="D604" s="66"/>
      <c r="E604" s="85"/>
      <c r="F604" s="85"/>
      <c r="G604" s="85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6"/>
      <c r="BM604" s="66"/>
      <c r="BN604" s="66"/>
      <c r="BO604" s="66"/>
      <c r="BP604" s="66"/>
      <c r="BQ604" s="66"/>
      <c r="BR604" s="66"/>
      <c r="BS604" s="66"/>
      <c r="BT604" s="66"/>
      <c r="BU604" s="66"/>
      <c r="BV604" s="66"/>
      <c r="BW604" s="66"/>
      <c r="BX604" s="66"/>
      <c r="BY604" s="66"/>
      <c r="BZ604" s="66"/>
    </row>
    <row r="605" spans="1:78" ht="15" customHeight="1">
      <c r="A605" s="66"/>
      <c r="B605" s="66"/>
      <c r="C605" s="66"/>
      <c r="D605" s="66"/>
      <c r="E605" s="85"/>
      <c r="F605" s="85"/>
      <c r="G605" s="85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6"/>
      <c r="BM605" s="66"/>
      <c r="BN605" s="66"/>
      <c r="BO605" s="66"/>
      <c r="BP605" s="66"/>
      <c r="BQ605" s="66"/>
      <c r="BR605" s="66"/>
      <c r="BS605" s="66"/>
      <c r="BT605" s="66"/>
      <c r="BU605" s="66"/>
      <c r="BV605" s="66"/>
      <c r="BW605" s="66"/>
      <c r="BX605" s="66"/>
      <c r="BY605" s="66"/>
      <c r="BZ605" s="66"/>
    </row>
    <row r="606" spans="1:78" ht="15" customHeight="1">
      <c r="A606" s="66"/>
      <c r="B606" s="66"/>
      <c r="C606" s="66"/>
      <c r="D606" s="66"/>
      <c r="E606" s="85"/>
      <c r="F606" s="85"/>
      <c r="G606" s="85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6"/>
      <c r="BM606" s="66"/>
      <c r="BN606" s="66"/>
      <c r="BO606" s="66"/>
      <c r="BP606" s="66"/>
      <c r="BQ606" s="66"/>
      <c r="BR606" s="66"/>
      <c r="BS606" s="66"/>
      <c r="BT606" s="66"/>
      <c r="BU606" s="66"/>
      <c r="BV606" s="66"/>
      <c r="BW606" s="66"/>
      <c r="BX606" s="66"/>
      <c r="BY606" s="66"/>
      <c r="BZ606" s="66"/>
    </row>
    <row r="607" spans="1:78" ht="15" customHeight="1">
      <c r="A607" s="66"/>
      <c r="B607" s="66"/>
      <c r="C607" s="66"/>
      <c r="D607" s="66"/>
      <c r="E607" s="85"/>
      <c r="F607" s="85"/>
      <c r="G607" s="85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</row>
    <row r="608" spans="1:78" ht="15" customHeight="1">
      <c r="A608" s="66"/>
      <c r="B608" s="66"/>
      <c r="C608" s="66"/>
      <c r="D608" s="66"/>
      <c r="E608" s="85"/>
      <c r="F608" s="85"/>
      <c r="G608" s="85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6"/>
      <c r="BM608" s="66"/>
      <c r="BN608" s="66"/>
      <c r="BO608" s="66"/>
      <c r="BP608" s="66"/>
      <c r="BQ608" s="66"/>
      <c r="BR608" s="66"/>
      <c r="BS608" s="66"/>
      <c r="BT608" s="66"/>
      <c r="BU608" s="66"/>
      <c r="BV608" s="66"/>
      <c r="BW608" s="66"/>
      <c r="BX608" s="66"/>
      <c r="BY608" s="66"/>
      <c r="BZ608" s="66"/>
    </row>
    <row r="609" spans="1:78" ht="15" customHeight="1">
      <c r="A609" s="66"/>
      <c r="B609" s="66"/>
      <c r="C609" s="66"/>
      <c r="D609" s="66"/>
      <c r="E609" s="85"/>
      <c r="F609" s="85"/>
      <c r="G609" s="85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6"/>
      <c r="BM609" s="66"/>
      <c r="BN609" s="66"/>
      <c r="BO609" s="66"/>
      <c r="BP609" s="66"/>
      <c r="BQ609" s="66"/>
      <c r="BR609" s="66"/>
      <c r="BS609" s="66"/>
      <c r="BT609" s="66"/>
      <c r="BU609" s="66"/>
      <c r="BV609" s="66"/>
      <c r="BW609" s="66"/>
      <c r="BX609" s="66"/>
      <c r="BY609" s="66"/>
      <c r="BZ609" s="66"/>
    </row>
    <row r="610" spans="1:78" ht="15" customHeight="1">
      <c r="A610" s="66"/>
      <c r="B610" s="66"/>
      <c r="C610" s="66"/>
      <c r="D610" s="66"/>
      <c r="E610" s="85"/>
      <c r="F610" s="85"/>
      <c r="G610" s="85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6"/>
      <c r="BM610" s="66"/>
      <c r="BN610" s="66"/>
      <c r="BO610" s="66"/>
      <c r="BP610" s="66"/>
      <c r="BQ610" s="66"/>
      <c r="BR610" s="66"/>
      <c r="BS610" s="66"/>
      <c r="BT610" s="66"/>
      <c r="BU610" s="66"/>
      <c r="BV610" s="66"/>
      <c r="BW610" s="66"/>
      <c r="BX610" s="66"/>
      <c r="BY610" s="66"/>
      <c r="BZ610" s="66"/>
    </row>
    <row r="611" spans="1:78" ht="15" customHeight="1">
      <c r="A611" s="66"/>
      <c r="B611" s="66"/>
      <c r="C611" s="66"/>
      <c r="D611" s="66"/>
      <c r="E611" s="85"/>
      <c r="F611" s="85"/>
      <c r="G611" s="85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6"/>
      <c r="BM611" s="66"/>
      <c r="BN611" s="66"/>
      <c r="BO611" s="66"/>
      <c r="BP611" s="66"/>
      <c r="BQ611" s="66"/>
      <c r="BR611" s="66"/>
      <c r="BS611" s="66"/>
      <c r="BT611" s="66"/>
      <c r="BU611" s="66"/>
      <c r="BV611" s="66"/>
      <c r="BW611" s="66"/>
      <c r="BX611" s="66"/>
      <c r="BY611" s="66"/>
      <c r="BZ611" s="66"/>
    </row>
    <row r="612" spans="1:78" ht="15" customHeight="1">
      <c r="A612" s="66"/>
      <c r="B612" s="66"/>
      <c r="C612" s="66"/>
      <c r="D612" s="66"/>
      <c r="E612" s="85"/>
      <c r="F612" s="85"/>
      <c r="G612" s="85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</row>
    <row r="613" spans="1:78" ht="15" customHeight="1">
      <c r="A613" s="66"/>
      <c r="B613" s="66"/>
      <c r="C613" s="66"/>
      <c r="D613" s="66"/>
      <c r="E613" s="85"/>
      <c r="F613" s="85"/>
      <c r="G613" s="85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  <c r="BM613" s="66"/>
      <c r="BN613" s="66"/>
      <c r="BO613" s="66"/>
      <c r="BP613" s="66"/>
      <c r="BQ613" s="66"/>
      <c r="BR613" s="66"/>
      <c r="BS613" s="66"/>
      <c r="BT613" s="66"/>
      <c r="BU613" s="66"/>
      <c r="BV613" s="66"/>
      <c r="BW613" s="66"/>
      <c r="BX613" s="66"/>
      <c r="BY613" s="66"/>
      <c r="BZ613" s="66"/>
    </row>
    <row r="614" spans="1:78" ht="15" customHeight="1">
      <c r="A614" s="66"/>
      <c r="B614" s="66"/>
      <c r="C614" s="66"/>
      <c r="D614" s="66"/>
      <c r="E614" s="85"/>
      <c r="F614" s="85"/>
      <c r="G614" s="85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6"/>
      <c r="BM614" s="66"/>
      <c r="BN614" s="66"/>
      <c r="BO614" s="66"/>
      <c r="BP614" s="66"/>
      <c r="BQ614" s="66"/>
      <c r="BR614" s="66"/>
      <c r="BS614" s="66"/>
      <c r="BT614" s="66"/>
      <c r="BU614" s="66"/>
      <c r="BV614" s="66"/>
      <c r="BW614" s="66"/>
      <c r="BX614" s="66"/>
      <c r="BY614" s="66"/>
      <c r="BZ614" s="66"/>
    </row>
    <row r="615" spans="1:78" ht="15" customHeight="1">
      <c r="A615" s="66"/>
      <c r="B615" s="66"/>
      <c r="C615" s="66"/>
      <c r="D615" s="66"/>
      <c r="E615" s="85"/>
      <c r="F615" s="85"/>
      <c r="G615" s="85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</row>
    <row r="616" spans="1:78" ht="15" customHeight="1">
      <c r="A616" s="66"/>
      <c r="B616" s="66"/>
      <c r="C616" s="66"/>
      <c r="D616" s="66"/>
      <c r="E616" s="85"/>
      <c r="F616" s="85"/>
      <c r="G616" s="85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6"/>
      <c r="BM616" s="66"/>
      <c r="BN616" s="66"/>
      <c r="BO616" s="66"/>
      <c r="BP616" s="66"/>
      <c r="BQ616" s="66"/>
      <c r="BR616" s="66"/>
      <c r="BS616" s="66"/>
      <c r="BT616" s="66"/>
      <c r="BU616" s="66"/>
      <c r="BV616" s="66"/>
      <c r="BW616" s="66"/>
      <c r="BX616" s="66"/>
      <c r="BY616" s="66"/>
      <c r="BZ616" s="66"/>
    </row>
    <row r="617" spans="1:78" ht="15" customHeight="1">
      <c r="A617" s="66"/>
      <c r="B617" s="66"/>
      <c r="C617" s="66"/>
      <c r="D617" s="66"/>
      <c r="E617" s="85"/>
      <c r="F617" s="85"/>
      <c r="G617" s="85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6"/>
      <c r="BM617" s="66"/>
      <c r="BN617" s="66"/>
      <c r="BO617" s="66"/>
      <c r="BP617" s="66"/>
      <c r="BQ617" s="66"/>
      <c r="BR617" s="66"/>
      <c r="BS617" s="66"/>
      <c r="BT617" s="66"/>
      <c r="BU617" s="66"/>
      <c r="BV617" s="66"/>
      <c r="BW617" s="66"/>
      <c r="BX617" s="66"/>
      <c r="BY617" s="66"/>
      <c r="BZ617" s="66"/>
    </row>
    <row r="618" spans="1:78" ht="15" customHeight="1">
      <c r="A618" s="66"/>
      <c r="B618" s="66"/>
      <c r="C618" s="66"/>
      <c r="D618" s="66"/>
      <c r="E618" s="85"/>
      <c r="F618" s="85"/>
      <c r="G618" s="85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6"/>
      <c r="BM618" s="66"/>
      <c r="BN618" s="66"/>
      <c r="BO618" s="66"/>
      <c r="BP618" s="66"/>
      <c r="BQ618" s="66"/>
      <c r="BR618" s="66"/>
      <c r="BS618" s="66"/>
      <c r="BT618" s="66"/>
      <c r="BU618" s="66"/>
      <c r="BV618" s="66"/>
      <c r="BW618" s="66"/>
      <c r="BX618" s="66"/>
      <c r="BY618" s="66"/>
      <c r="BZ618" s="66"/>
    </row>
    <row r="619" spans="1:78" ht="15" customHeight="1">
      <c r="A619" s="66"/>
      <c r="B619" s="66"/>
      <c r="C619" s="66"/>
      <c r="D619" s="66"/>
      <c r="E619" s="85"/>
      <c r="F619" s="85"/>
      <c r="G619" s="85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6"/>
      <c r="BM619" s="66"/>
      <c r="BN619" s="66"/>
      <c r="BO619" s="66"/>
      <c r="BP619" s="66"/>
      <c r="BQ619" s="66"/>
      <c r="BR619" s="66"/>
      <c r="BS619" s="66"/>
      <c r="BT619" s="66"/>
      <c r="BU619" s="66"/>
      <c r="BV619" s="66"/>
      <c r="BW619" s="66"/>
      <c r="BX619" s="66"/>
      <c r="BY619" s="66"/>
      <c r="BZ619" s="66"/>
    </row>
    <row r="620" spans="1:78" ht="15" customHeight="1">
      <c r="A620" s="66"/>
      <c r="B620" s="66"/>
      <c r="C620" s="66"/>
      <c r="D620" s="66"/>
      <c r="E620" s="85"/>
      <c r="F620" s="85"/>
      <c r="G620" s="85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6"/>
      <c r="BM620" s="66"/>
      <c r="BN620" s="66"/>
      <c r="BO620" s="66"/>
      <c r="BP620" s="66"/>
      <c r="BQ620" s="66"/>
      <c r="BR620" s="66"/>
      <c r="BS620" s="66"/>
      <c r="BT620" s="66"/>
      <c r="BU620" s="66"/>
      <c r="BV620" s="66"/>
      <c r="BW620" s="66"/>
      <c r="BX620" s="66"/>
      <c r="BY620" s="66"/>
      <c r="BZ620" s="66"/>
    </row>
    <row r="621" spans="1:78" ht="15" customHeight="1">
      <c r="A621" s="66"/>
      <c r="B621" s="66"/>
      <c r="C621" s="66"/>
      <c r="D621" s="66"/>
      <c r="E621" s="85"/>
      <c r="F621" s="85"/>
      <c r="G621" s="85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  <c r="BM621" s="66"/>
      <c r="BN621" s="66"/>
      <c r="BO621" s="66"/>
      <c r="BP621" s="66"/>
      <c r="BQ621" s="66"/>
      <c r="BR621" s="66"/>
      <c r="BS621" s="66"/>
      <c r="BT621" s="66"/>
      <c r="BU621" s="66"/>
      <c r="BV621" s="66"/>
      <c r="BW621" s="66"/>
      <c r="BX621" s="66"/>
      <c r="BY621" s="66"/>
      <c r="BZ621" s="66"/>
    </row>
    <row r="622" spans="1:78" ht="15" customHeight="1">
      <c r="A622" s="66"/>
      <c r="B622" s="66"/>
      <c r="C622" s="66"/>
      <c r="D622" s="66"/>
      <c r="E622" s="85"/>
      <c r="F622" s="85"/>
      <c r="G622" s="85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6"/>
      <c r="BM622" s="66"/>
      <c r="BN622" s="66"/>
      <c r="BO622" s="66"/>
      <c r="BP622" s="66"/>
      <c r="BQ622" s="66"/>
      <c r="BR622" s="66"/>
      <c r="BS622" s="66"/>
      <c r="BT622" s="66"/>
      <c r="BU622" s="66"/>
      <c r="BV622" s="66"/>
      <c r="BW622" s="66"/>
      <c r="BX622" s="66"/>
      <c r="BY622" s="66"/>
      <c r="BZ622" s="66"/>
    </row>
    <row r="623" spans="1:78" ht="15" customHeight="1">
      <c r="A623" s="66"/>
      <c r="B623" s="66"/>
      <c r="C623" s="66"/>
      <c r="D623" s="66"/>
      <c r="E623" s="85"/>
      <c r="F623" s="85"/>
      <c r="G623" s="85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6"/>
      <c r="BM623" s="66"/>
      <c r="BN623" s="66"/>
      <c r="BO623" s="66"/>
      <c r="BP623" s="66"/>
      <c r="BQ623" s="66"/>
      <c r="BR623" s="66"/>
      <c r="BS623" s="66"/>
      <c r="BT623" s="66"/>
      <c r="BU623" s="66"/>
      <c r="BV623" s="66"/>
      <c r="BW623" s="66"/>
      <c r="BX623" s="66"/>
      <c r="BY623" s="66"/>
      <c r="BZ623" s="66"/>
    </row>
    <row r="624" spans="1:78" ht="15" customHeight="1">
      <c r="A624" s="66"/>
      <c r="B624" s="66"/>
      <c r="C624" s="66"/>
      <c r="D624" s="66"/>
      <c r="E624" s="85"/>
      <c r="F624" s="85"/>
      <c r="G624" s="85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6"/>
      <c r="BM624" s="66"/>
      <c r="BN624" s="66"/>
      <c r="BO624" s="66"/>
      <c r="BP624" s="66"/>
      <c r="BQ624" s="66"/>
      <c r="BR624" s="66"/>
      <c r="BS624" s="66"/>
      <c r="BT624" s="66"/>
      <c r="BU624" s="66"/>
      <c r="BV624" s="66"/>
      <c r="BW624" s="66"/>
      <c r="BX624" s="66"/>
      <c r="BY624" s="66"/>
      <c r="BZ624" s="66"/>
    </row>
    <row r="625" spans="1:78" ht="15" customHeight="1">
      <c r="A625" s="66"/>
      <c r="B625" s="66"/>
      <c r="C625" s="66"/>
      <c r="D625" s="66"/>
      <c r="E625" s="85"/>
      <c r="F625" s="85"/>
      <c r="G625" s="85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6"/>
      <c r="BM625" s="66"/>
      <c r="BN625" s="66"/>
      <c r="BO625" s="66"/>
      <c r="BP625" s="66"/>
      <c r="BQ625" s="66"/>
      <c r="BR625" s="66"/>
      <c r="BS625" s="66"/>
      <c r="BT625" s="66"/>
      <c r="BU625" s="66"/>
      <c r="BV625" s="66"/>
      <c r="BW625" s="66"/>
      <c r="BX625" s="66"/>
      <c r="BY625" s="66"/>
      <c r="BZ625" s="66"/>
    </row>
    <row r="626" spans="1:78" ht="15" customHeight="1">
      <c r="A626" s="66"/>
      <c r="B626" s="66"/>
      <c r="C626" s="66"/>
      <c r="D626" s="66"/>
      <c r="E626" s="85"/>
      <c r="F626" s="85"/>
      <c r="G626" s="85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6"/>
      <c r="BM626" s="66"/>
      <c r="BN626" s="66"/>
      <c r="BO626" s="66"/>
      <c r="BP626" s="66"/>
      <c r="BQ626" s="66"/>
      <c r="BR626" s="66"/>
      <c r="BS626" s="66"/>
      <c r="BT626" s="66"/>
      <c r="BU626" s="66"/>
      <c r="BV626" s="66"/>
      <c r="BW626" s="66"/>
      <c r="BX626" s="66"/>
      <c r="BY626" s="66"/>
      <c r="BZ626" s="66"/>
    </row>
    <row r="627" spans="1:78" ht="15" customHeight="1">
      <c r="A627" s="66"/>
      <c r="B627" s="66"/>
      <c r="C627" s="66"/>
      <c r="D627" s="66"/>
      <c r="E627" s="85"/>
      <c r="F627" s="85"/>
      <c r="G627" s="85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6"/>
      <c r="BM627" s="66"/>
      <c r="BN627" s="66"/>
      <c r="BO627" s="66"/>
      <c r="BP627" s="66"/>
      <c r="BQ627" s="66"/>
      <c r="BR627" s="66"/>
      <c r="BS627" s="66"/>
      <c r="BT627" s="66"/>
      <c r="BU627" s="66"/>
      <c r="BV627" s="66"/>
      <c r="BW627" s="66"/>
      <c r="BX627" s="66"/>
      <c r="BY627" s="66"/>
      <c r="BZ627" s="66"/>
    </row>
    <row r="628" spans="1:78" ht="15" customHeight="1">
      <c r="A628" s="66"/>
      <c r="B628" s="66"/>
      <c r="C628" s="66"/>
      <c r="D628" s="66"/>
      <c r="E628" s="85"/>
      <c r="F628" s="85"/>
      <c r="G628" s="85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</row>
    <row r="629" spans="1:78" ht="15" customHeight="1">
      <c r="A629" s="66"/>
      <c r="B629" s="66"/>
      <c r="C629" s="66"/>
      <c r="D629" s="66"/>
      <c r="E629" s="85"/>
      <c r="F629" s="85"/>
      <c r="G629" s="85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6"/>
      <c r="BM629" s="66"/>
      <c r="BN629" s="66"/>
      <c r="BO629" s="66"/>
      <c r="BP629" s="66"/>
      <c r="BQ629" s="66"/>
      <c r="BR629" s="66"/>
      <c r="BS629" s="66"/>
      <c r="BT629" s="66"/>
      <c r="BU629" s="66"/>
      <c r="BV629" s="66"/>
      <c r="BW629" s="66"/>
      <c r="BX629" s="66"/>
      <c r="BY629" s="66"/>
      <c r="BZ629" s="66"/>
    </row>
    <row r="630" spans="1:78" ht="15" customHeight="1">
      <c r="A630" s="66"/>
      <c r="B630" s="66"/>
      <c r="C630" s="66"/>
      <c r="D630" s="66"/>
      <c r="E630" s="85"/>
      <c r="F630" s="85"/>
      <c r="G630" s="85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6"/>
      <c r="BM630" s="66"/>
      <c r="BN630" s="66"/>
      <c r="BO630" s="66"/>
      <c r="BP630" s="66"/>
      <c r="BQ630" s="66"/>
      <c r="BR630" s="66"/>
      <c r="BS630" s="66"/>
      <c r="BT630" s="66"/>
      <c r="BU630" s="66"/>
      <c r="BV630" s="66"/>
      <c r="BW630" s="66"/>
      <c r="BX630" s="66"/>
      <c r="BY630" s="66"/>
      <c r="BZ630" s="66"/>
    </row>
    <row r="631" spans="1:78" ht="15" customHeight="1">
      <c r="A631" s="66"/>
      <c r="B631" s="66"/>
      <c r="C631" s="66"/>
      <c r="D631" s="66"/>
      <c r="E631" s="85"/>
      <c r="F631" s="85"/>
      <c r="G631" s="85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6"/>
      <c r="BM631" s="66"/>
      <c r="BN631" s="66"/>
      <c r="BO631" s="66"/>
      <c r="BP631" s="66"/>
      <c r="BQ631" s="66"/>
      <c r="BR631" s="66"/>
      <c r="BS631" s="66"/>
      <c r="BT631" s="66"/>
      <c r="BU631" s="66"/>
      <c r="BV631" s="66"/>
      <c r="BW631" s="66"/>
      <c r="BX631" s="66"/>
      <c r="BY631" s="66"/>
      <c r="BZ631" s="66"/>
    </row>
    <row r="632" spans="1:78" ht="15" customHeight="1">
      <c r="A632" s="66"/>
      <c r="B632" s="66"/>
      <c r="C632" s="66"/>
      <c r="D632" s="66"/>
      <c r="E632" s="85"/>
      <c r="F632" s="85"/>
      <c r="G632" s="85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6"/>
      <c r="BM632" s="66"/>
      <c r="BN632" s="66"/>
      <c r="BO632" s="66"/>
      <c r="BP632" s="66"/>
      <c r="BQ632" s="66"/>
      <c r="BR632" s="66"/>
      <c r="BS632" s="66"/>
      <c r="BT632" s="66"/>
      <c r="BU632" s="66"/>
      <c r="BV632" s="66"/>
      <c r="BW632" s="66"/>
      <c r="BX632" s="66"/>
      <c r="BY632" s="66"/>
      <c r="BZ632" s="66"/>
    </row>
    <row r="633" spans="1:78" ht="15" customHeight="1">
      <c r="A633" s="66"/>
      <c r="B633" s="66"/>
      <c r="C633" s="66"/>
      <c r="D633" s="66"/>
      <c r="E633" s="85"/>
      <c r="F633" s="85"/>
      <c r="G633" s="85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6"/>
      <c r="BM633" s="66"/>
      <c r="BN633" s="66"/>
      <c r="BO633" s="66"/>
      <c r="BP633" s="66"/>
      <c r="BQ633" s="66"/>
      <c r="BR633" s="66"/>
      <c r="BS633" s="66"/>
      <c r="BT633" s="66"/>
      <c r="BU633" s="66"/>
      <c r="BV633" s="66"/>
      <c r="BW633" s="66"/>
      <c r="BX633" s="66"/>
      <c r="BY633" s="66"/>
      <c r="BZ633" s="66"/>
    </row>
    <row r="634" spans="1:78" ht="15" customHeight="1">
      <c r="A634" s="66"/>
      <c r="B634" s="66"/>
      <c r="C634" s="66"/>
      <c r="D634" s="66"/>
      <c r="E634" s="85"/>
      <c r="F634" s="85"/>
      <c r="G634" s="85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</row>
    <row r="635" spans="1:78" ht="15" customHeight="1">
      <c r="A635" s="66"/>
      <c r="B635" s="66"/>
      <c r="C635" s="66"/>
      <c r="D635" s="66"/>
      <c r="E635" s="85"/>
      <c r="F635" s="85"/>
      <c r="G635" s="85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</row>
    <row r="636" spans="1:78" ht="15" customHeight="1">
      <c r="A636" s="66"/>
      <c r="B636" s="66"/>
      <c r="C636" s="66"/>
      <c r="D636" s="66"/>
      <c r="E636" s="85"/>
      <c r="F636" s="85"/>
      <c r="G636" s="85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6"/>
      <c r="BM636" s="66"/>
      <c r="BN636" s="66"/>
      <c r="BO636" s="66"/>
      <c r="BP636" s="66"/>
      <c r="BQ636" s="66"/>
      <c r="BR636" s="66"/>
      <c r="BS636" s="66"/>
      <c r="BT636" s="66"/>
      <c r="BU636" s="66"/>
      <c r="BV636" s="66"/>
      <c r="BW636" s="66"/>
      <c r="BX636" s="66"/>
      <c r="BY636" s="66"/>
      <c r="BZ636" s="66"/>
    </row>
    <row r="637" spans="1:78" ht="15" customHeight="1">
      <c r="A637" s="66"/>
      <c r="B637" s="66"/>
      <c r="C637" s="66"/>
      <c r="D637" s="66"/>
      <c r="E637" s="85"/>
      <c r="F637" s="85"/>
      <c r="G637" s="85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</row>
    <row r="638" spans="1:78" ht="15" customHeight="1">
      <c r="A638" s="66"/>
      <c r="B638" s="66"/>
      <c r="C638" s="66"/>
      <c r="D638" s="66"/>
      <c r="E638" s="85"/>
      <c r="F638" s="85"/>
      <c r="G638" s="85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</row>
    <row r="639" spans="1:78" ht="15" customHeight="1">
      <c r="A639" s="66"/>
      <c r="B639" s="66"/>
      <c r="C639" s="66"/>
      <c r="D639" s="66"/>
      <c r="E639" s="85"/>
      <c r="F639" s="85"/>
      <c r="G639" s="85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</row>
    <row r="640" spans="1:78" ht="15" customHeight="1">
      <c r="A640" s="66"/>
      <c r="B640" s="66"/>
      <c r="C640" s="66"/>
      <c r="D640" s="66"/>
      <c r="E640" s="85"/>
      <c r="F640" s="85"/>
      <c r="G640" s="85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</row>
    <row r="641" spans="1:78" ht="15" customHeight="1">
      <c r="A641" s="66"/>
      <c r="B641" s="66"/>
      <c r="C641" s="66"/>
      <c r="D641" s="66"/>
      <c r="E641" s="85"/>
      <c r="F641" s="85"/>
      <c r="G641" s="85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</row>
    <row r="642" spans="1:78" ht="15" customHeight="1">
      <c r="A642" s="66"/>
      <c r="B642" s="66"/>
      <c r="C642" s="66"/>
      <c r="D642" s="66"/>
      <c r="E642" s="85"/>
      <c r="F642" s="85"/>
      <c r="G642" s="85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</row>
    <row r="643" spans="1:78" ht="15" customHeight="1">
      <c r="A643" s="66"/>
      <c r="B643" s="66"/>
      <c r="C643" s="66"/>
      <c r="D643" s="66"/>
      <c r="E643" s="85"/>
      <c r="F643" s="85"/>
      <c r="G643" s="85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</row>
    <row r="644" spans="1:78" ht="15" customHeight="1">
      <c r="A644" s="66"/>
      <c r="B644" s="66"/>
      <c r="C644" s="66"/>
      <c r="D644" s="66"/>
      <c r="E644" s="85"/>
      <c r="F644" s="85"/>
      <c r="G644" s="85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</row>
    <row r="645" spans="1:78" ht="15" customHeight="1">
      <c r="A645" s="66"/>
      <c r="B645" s="66"/>
      <c r="C645" s="66"/>
      <c r="D645" s="66"/>
      <c r="E645" s="85"/>
      <c r="F645" s="85"/>
      <c r="G645" s="85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</row>
    <row r="646" spans="1:78" ht="15" customHeight="1">
      <c r="A646" s="66"/>
      <c r="B646" s="66"/>
      <c r="C646" s="66"/>
      <c r="D646" s="66"/>
      <c r="E646" s="85"/>
      <c r="F646" s="85"/>
      <c r="G646" s="85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</row>
    <row r="647" spans="1:78" ht="15" customHeight="1">
      <c r="A647" s="66"/>
      <c r="B647" s="66"/>
      <c r="C647" s="66"/>
      <c r="D647" s="66"/>
      <c r="E647" s="85"/>
      <c r="F647" s="85"/>
      <c r="G647" s="85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6"/>
      <c r="BM647" s="66"/>
      <c r="BN647" s="66"/>
      <c r="BO647" s="66"/>
      <c r="BP647" s="66"/>
      <c r="BQ647" s="66"/>
      <c r="BR647" s="66"/>
      <c r="BS647" s="66"/>
      <c r="BT647" s="66"/>
      <c r="BU647" s="66"/>
      <c r="BV647" s="66"/>
      <c r="BW647" s="66"/>
      <c r="BX647" s="66"/>
      <c r="BY647" s="66"/>
      <c r="BZ647" s="66"/>
    </row>
    <row r="648" spans="1:78" ht="15" customHeight="1">
      <c r="A648" s="66"/>
      <c r="B648" s="66"/>
      <c r="C648" s="66"/>
      <c r="D648" s="66"/>
      <c r="E648" s="85"/>
      <c r="F648" s="85"/>
      <c r="G648" s="85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</row>
    <row r="649" spans="1:78" ht="15" customHeight="1">
      <c r="A649" s="66"/>
      <c r="B649" s="66"/>
      <c r="C649" s="66"/>
      <c r="D649" s="66"/>
      <c r="E649" s="85"/>
      <c r="F649" s="85"/>
      <c r="G649" s="85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</row>
    <row r="650" spans="1:78" ht="15" customHeight="1">
      <c r="A650" s="66"/>
      <c r="B650" s="66"/>
      <c r="C650" s="66"/>
      <c r="D650" s="66"/>
      <c r="E650" s="85"/>
      <c r="F650" s="85"/>
      <c r="G650" s="85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</row>
    <row r="651" spans="1:78" ht="15" customHeight="1">
      <c r="A651" s="66"/>
      <c r="B651" s="66"/>
      <c r="C651" s="66"/>
      <c r="D651" s="66"/>
      <c r="E651" s="85"/>
      <c r="F651" s="85"/>
      <c r="G651" s="85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</row>
    <row r="652" spans="1:78" ht="15" customHeight="1">
      <c r="A652" s="66"/>
      <c r="B652" s="66"/>
      <c r="C652" s="66"/>
      <c r="D652" s="66"/>
      <c r="E652" s="85"/>
      <c r="F652" s="85"/>
      <c r="G652" s="85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</row>
    <row r="653" spans="1:78" ht="15" customHeight="1">
      <c r="A653" s="66"/>
      <c r="B653" s="66"/>
      <c r="C653" s="66"/>
      <c r="D653" s="66"/>
      <c r="E653" s="85"/>
      <c r="F653" s="85"/>
      <c r="G653" s="85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6"/>
      <c r="BM653" s="66"/>
      <c r="BN653" s="66"/>
      <c r="BO653" s="66"/>
      <c r="BP653" s="66"/>
      <c r="BQ653" s="66"/>
      <c r="BR653" s="66"/>
      <c r="BS653" s="66"/>
      <c r="BT653" s="66"/>
      <c r="BU653" s="66"/>
      <c r="BV653" s="66"/>
      <c r="BW653" s="66"/>
      <c r="BX653" s="66"/>
      <c r="BY653" s="66"/>
      <c r="BZ653" s="66"/>
    </row>
    <row r="654" spans="1:78" ht="15" customHeight="1">
      <c r="A654" s="66"/>
      <c r="B654" s="66"/>
      <c r="C654" s="66"/>
      <c r="D654" s="66"/>
      <c r="E654" s="85"/>
      <c r="F654" s="85"/>
      <c r="G654" s="85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  <c r="BM654" s="66"/>
      <c r="BN654" s="66"/>
      <c r="BO654" s="66"/>
      <c r="BP654" s="66"/>
      <c r="BQ654" s="66"/>
      <c r="BR654" s="66"/>
      <c r="BS654" s="66"/>
      <c r="BT654" s="66"/>
      <c r="BU654" s="66"/>
      <c r="BV654" s="66"/>
      <c r="BW654" s="66"/>
      <c r="BX654" s="66"/>
      <c r="BY654" s="66"/>
      <c r="BZ654" s="66"/>
    </row>
    <row r="655" spans="1:78" ht="15" customHeight="1">
      <c r="A655" s="66"/>
      <c r="B655" s="66"/>
      <c r="C655" s="66"/>
      <c r="D655" s="66"/>
      <c r="E655" s="85"/>
      <c r="F655" s="85"/>
      <c r="G655" s="85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6"/>
      <c r="BM655" s="66"/>
      <c r="BN655" s="66"/>
      <c r="BO655" s="66"/>
      <c r="BP655" s="66"/>
      <c r="BQ655" s="66"/>
      <c r="BR655" s="66"/>
      <c r="BS655" s="66"/>
      <c r="BT655" s="66"/>
      <c r="BU655" s="66"/>
      <c r="BV655" s="66"/>
      <c r="BW655" s="66"/>
      <c r="BX655" s="66"/>
      <c r="BY655" s="66"/>
      <c r="BZ655" s="66"/>
    </row>
    <row r="656" spans="1:78" ht="15" customHeight="1">
      <c r="A656" s="66"/>
      <c r="B656" s="66"/>
      <c r="C656" s="66"/>
      <c r="D656" s="66"/>
      <c r="E656" s="85"/>
      <c r="F656" s="85"/>
      <c r="G656" s="85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6"/>
      <c r="BM656" s="66"/>
      <c r="BN656" s="66"/>
      <c r="BO656" s="66"/>
      <c r="BP656" s="66"/>
      <c r="BQ656" s="66"/>
      <c r="BR656" s="66"/>
      <c r="BS656" s="66"/>
      <c r="BT656" s="66"/>
      <c r="BU656" s="66"/>
      <c r="BV656" s="66"/>
      <c r="BW656" s="66"/>
      <c r="BX656" s="66"/>
      <c r="BY656" s="66"/>
      <c r="BZ656" s="66"/>
    </row>
    <row r="657" spans="1:78" ht="15" customHeight="1">
      <c r="A657" s="66"/>
      <c r="B657" s="66"/>
      <c r="C657" s="66"/>
      <c r="D657" s="66"/>
      <c r="E657" s="85"/>
      <c r="F657" s="85"/>
      <c r="G657" s="85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</row>
    <row r="658" spans="1:78" ht="15" customHeight="1">
      <c r="A658" s="66"/>
      <c r="B658" s="66"/>
      <c r="C658" s="66"/>
      <c r="D658" s="66"/>
      <c r="E658" s="85"/>
      <c r="F658" s="85"/>
      <c r="G658" s="85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6"/>
      <c r="BM658" s="66"/>
      <c r="BN658" s="66"/>
      <c r="BO658" s="66"/>
      <c r="BP658" s="66"/>
      <c r="BQ658" s="66"/>
      <c r="BR658" s="66"/>
      <c r="BS658" s="66"/>
      <c r="BT658" s="66"/>
      <c r="BU658" s="66"/>
      <c r="BV658" s="66"/>
      <c r="BW658" s="66"/>
      <c r="BX658" s="66"/>
      <c r="BY658" s="66"/>
      <c r="BZ658" s="66"/>
    </row>
    <row r="659" spans="1:78" ht="15" customHeight="1">
      <c r="A659" s="66"/>
      <c r="B659" s="66"/>
      <c r="C659" s="66"/>
      <c r="D659" s="66"/>
      <c r="E659" s="85"/>
      <c r="F659" s="85"/>
      <c r="G659" s="85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  <c r="BM659" s="66"/>
      <c r="BN659" s="66"/>
      <c r="BO659" s="66"/>
      <c r="BP659" s="66"/>
      <c r="BQ659" s="66"/>
      <c r="BR659" s="66"/>
      <c r="BS659" s="66"/>
      <c r="BT659" s="66"/>
      <c r="BU659" s="66"/>
      <c r="BV659" s="66"/>
      <c r="BW659" s="66"/>
      <c r="BX659" s="66"/>
      <c r="BY659" s="66"/>
      <c r="BZ659" s="66"/>
    </row>
    <row r="660" spans="1:78" ht="15" customHeight="1">
      <c r="A660" s="66"/>
      <c r="B660" s="66"/>
      <c r="C660" s="66"/>
      <c r="D660" s="66"/>
      <c r="E660" s="85"/>
      <c r="F660" s="85"/>
      <c r="G660" s="85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6"/>
      <c r="BM660" s="66"/>
      <c r="BN660" s="66"/>
      <c r="BO660" s="66"/>
      <c r="BP660" s="66"/>
      <c r="BQ660" s="66"/>
      <c r="BR660" s="66"/>
      <c r="BS660" s="66"/>
      <c r="BT660" s="66"/>
      <c r="BU660" s="66"/>
      <c r="BV660" s="66"/>
      <c r="BW660" s="66"/>
      <c r="BX660" s="66"/>
      <c r="BY660" s="66"/>
      <c r="BZ660" s="66"/>
    </row>
    <row r="661" spans="1:78" ht="15" customHeight="1">
      <c r="A661" s="66"/>
      <c r="B661" s="66"/>
      <c r="C661" s="66"/>
      <c r="D661" s="66"/>
      <c r="E661" s="85"/>
      <c r="F661" s="85"/>
      <c r="G661" s="85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</row>
    <row r="662" spans="1:78" ht="15" customHeight="1">
      <c r="A662" s="66"/>
      <c r="B662" s="66"/>
      <c r="C662" s="66"/>
      <c r="D662" s="66"/>
      <c r="E662" s="85"/>
      <c r="F662" s="85"/>
      <c r="G662" s="85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</row>
    <row r="663" spans="1:78" ht="15" customHeight="1">
      <c r="A663" s="66"/>
      <c r="B663" s="66"/>
      <c r="C663" s="66"/>
      <c r="D663" s="66"/>
      <c r="E663" s="85"/>
      <c r="F663" s="85"/>
      <c r="G663" s="85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</row>
    <row r="664" spans="1:78" ht="15" customHeight="1">
      <c r="A664" s="66"/>
      <c r="B664" s="66"/>
      <c r="C664" s="66"/>
      <c r="D664" s="66"/>
      <c r="E664" s="85"/>
      <c r="F664" s="85"/>
      <c r="G664" s="85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</row>
    <row r="665" spans="1:78" ht="15" customHeight="1">
      <c r="A665" s="66"/>
      <c r="B665" s="66"/>
      <c r="C665" s="66"/>
      <c r="D665" s="66"/>
      <c r="E665" s="85"/>
      <c r="F665" s="85"/>
      <c r="G665" s="85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</row>
    <row r="666" spans="1:78" ht="15" customHeight="1">
      <c r="A666" s="66"/>
      <c r="B666" s="66"/>
      <c r="C666" s="66"/>
      <c r="D666" s="66"/>
      <c r="E666" s="85"/>
      <c r="F666" s="85"/>
      <c r="G666" s="85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</row>
    <row r="667" spans="1:78" ht="15" customHeight="1">
      <c r="A667" s="66"/>
      <c r="B667" s="66"/>
      <c r="C667" s="66"/>
      <c r="D667" s="66"/>
      <c r="E667" s="85"/>
      <c r="F667" s="85"/>
      <c r="G667" s="85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</row>
    <row r="668" spans="1:78" ht="15" customHeight="1">
      <c r="A668" s="66"/>
      <c r="B668" s="66"/>
      <c r="C668" s="66"/>
      <c r="D668" s="66"/>
      <c r="E668" s="85"/>
      <c r="F668" s="85"/>
      <c r="G668" s="85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</row>
    <row r="669" spans="1:78" ht="15" customHeight="1">
      <c r="A669" s="66"/>
      <c r="B669" s="66"/>
      <c r="C669" s="66"/>
      <c r="D669" s="66"/>
      <c r="E669" s="85"/>
      <c r="F669" s="85"/>
      <c r="G669" s="85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</row>
    <row r="670" spans="1:78" ht="15" customHeight="1">
      <c r="A670" s="66"/>
      <c r="B670" s="66"/>
      <c r="C670" s="66"/>
      <c r="D670" s="66"/>
      <c r="E670" s="85"/>
      <c r="F670" s="85"/>
      <c r="G670" s="85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</row>
    <row r="671" spans="1:78" ht="15" customHeight="1">
      <c r="A671" s="66"/>
      <c r="B671" s="66"/>
      <c r="C671" s="66"/>
      <c r="D671" s="66"/>
      <c r="E671" s="85"/>
      <c r="F671" s="85"/>
      <c r="G671" s="85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</row>
    <row r="672" spans="1:78" ht="15" customHeight="1">
      <c r="A672" s="66"/>
      <c r="B672" s="66"/>
      <c r="C672" s="66"/>
      <c r="D672" s="66"/>
      <c r="E672" s="85"/>
      <c r="F672" s="85"/>
      <c r="G672" s="85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6"/>
      <c r="BM672" s="66"/>
      <c r="BN672" s="66"/>
      <c r="BO672" s="66"/>
      <c r="BP672" s="66"/>
      <c r="BQ672" s="66"/>
      <c r="BR672" s="66"/>
      <c r="BS672" s="66"/>
      <c r="BT672" s="66"/>
      <c r="BU672" s="66"/>
      <c r="BV672" s="66"/>
      <c r="BW672" s="66"/>
      <c r="BX672" s="66"/>
      <c r="BY672" s="66"/>
      <c r="BZ672" s="66"/>
    </row>
    <row r="673" spans="1:78" ht="15" customHeight="1">
      <c r="A673" s="66"/>
      <c r="B673" s="66"/>
      <c r="C673" s="66"/>
      <c r="D673" s="66"/>
      <c r="E673" s="85"/>
      <c r="F673" s="85"/>
      <c r="G673" s="85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6"/>
      <c r="BM673" s="66"/>
      <c r="BN673" s="66"/>
      <c r="BO673" s="66"/>
      <c r="BP673" s="66"/>
      <c r="BQ673" s="66"/>
      <c r="BR673" s="66"/>
      <c r="BS673" s="66"/>
      <c r="BT673" s="66"/>
      <c r="BU673" s="66"/>
      <c r="BV673" s="66"/>
      <c r="BW673" s="66"/>
      <c r="BX673" s="66"/>
      <c r="BY673" s="66"/>
      <c r="BZ673" s="66"/>
    </row>
    <row r="674" spans="1:78" ht="15" customHeight="1">
      <c r="A674" s="66"/>
      <c r="B674" s="66"/>
      <c r="C674" s="66"/>
      <c r="D674" s="66"/>
      <c r="E674" s="85"/>
      <c r="F674" s="85"/>
      <c r="G674" s="85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6"/>
      <c r="BM674" s="66"/>
      <c r="BN674" s="66"/>
      <c r="BO674" s="66"/>
      <c r="BP674" s="66"/>
      <c r="BQ674" s="66"/>
      <c r="BR674" s="66"/>
      <c r="BS674" s="66"/>
      <c r="BT674" s="66"/>
      <c r="BU674" s="66"/>
      <c r="BV674" s="66"/>
      <c r="BW674" s="66"/>
      <c r="BX674" s="66"/>
      <c r="BY674" s="66"/>
      <c r="BZ674" s="66"/>
    </row>
    <row r="675" spans="1:78" ht="15" customHeight="1">
      <c r="A675" s="66"/>
      <c r="B675" s="66"/>
      <c r="C675" s="66"/>
      <c r="D675" s="66"/>
      <c r="E675" s="85"/>
      <c r="F675" s="85"/>
      <c r="G675" s="85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6"/>
      <c r="BM675" s="66"/>
      <c r="BN675" s="66"/>
      <c r="BO675" s="66"/>
      <c r="BP675" s="66"/>
      <c r="BQ675" s="66"/>
      <c r="BR675" s="66"/>
      <c r="BS675" s="66"/>
      <c r="BT675" s="66"/>
      <c r="BU675" s="66"/>
      <c r="BV675" s="66"/>
      <c r="BW675" s="66"/>
      <c r="BX675" s="66"/>
      <c r="BY675" s="66"/>
      <c r="BZ675" s="66"/>
    </row>
    <row r="676" spans="1:78" ht="15" customHeight="1">
      <c r="A676" s="66"/>
      <c r="B676" s="66"/>
      <c r="C676" s="66"/>
      <c r="D676" s="66"/>
      <c r="E676" s="85"/>
      <c r="F676" s="85"/>
      <c r="G676" s="85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6"/>
      <c r="BM676" s="66"/>
      <c r="BN676" s="66"/>
      <c r="BO676" s="66"/>
      <c r="BP676" s="66"/>
      <c r="BQ676" s="66"/>
      <c r="BR676" s="66"/>
      <c r="BS676" s="66"/>
      <c r="BT676" s="66"/>
      <c r="BU676" s="66"/>
      <c r="BV676" s="66"/>
      <c r="BW676" s="66"/>
      <c r="BX676" s="66"/>
      <c r="BY676" s="66"/>
      <c r="BZ676" s="66"/>
    </row>
    <row r="677" spans="1:78" ht="15" customHeight="1">
      <c r="A677" s="66"/>
      <c r="B677" s="66"/>
      <c r="C677" s="66"/>
      <c r="D677" s="66"/>
      <c r="E677" s="85"/>
      <c r="F677" s="85"/>
      <c r="G677" s="85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</row>
    <row r="678" spans="1:78" ht="15" customHeight="1">
      <c r="A678" s="66"/>
      <c r="B678" s="66"/>
      <c r="C678" s="66"/>
      <c r="D678" s="66"/>
      <c r="E678" s="85"/>
      <c r="F678" s="85"/>
      <c r="G678" s="85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6"/>
      <c r="BM678" s="66"/>
      <c r="BN678" s="66"/>
      <c r="BO678" s="66"/>
      <c r="BP678" s="66"/>
      <c r="BQ678" s="66"/>
      <c r="BR678" s="66"/>
      <c r="BS678" s="66"/>
      <c r="BT678" s="66"/>
      <c r="BU678" s="66"/>
      <c r="BV678" s="66"/>
      <c r="BW678" s="66"/>
      <c r="BX678" s="66"/>
      <c r="BY678" s="66"/>
      <c r="BZ678" s="66"/>
    </row>
    <row r="679" spans="1:78" ht="15" customHeight="1">
      <c r="A679" s="66"/>
      <c r="B679" s="66"/>
      <c r="C679" s="66"/>
      <c r="D679" s="66"/>
      <c r="E679" s="85"/>
      <c r="F679" s="85"/>
      <c r="G679" s="85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6"/>
      <c r="BM679" s="66"/>
      <c r="BN679" s="66"/>
      <c r="BO679" s="66"/>
      <c r="BP679" s="66"/>
      <c r="BQ679" s="66"/>
      <c r="BR679" s="66"/>
      <c r="BS679" s="66"/>
      <c r="BT679" s="66"/>
      <c r="BU679" s="66"/>
      <c r="BV679" s="66"/>
      <c r="BW679" s="66"/>
      <c r="BX679" s="66"/>
      <c r="BY679" s="66"/>
      <c r="BZ679" s="66"/>
    </row>
    <row r="680" spans="1:78" ht="15" customHeight="1">
      <c r="A680" s="66"/>
      <c r="B680" s="66"/>
      <c r="C680" s="66"/>
      <c r="D680" s="66"/>
      <c r="E680" s="85"/>
      <c r="F680" s="85"/>
      <c r="G680" s="85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6"/>
      <c r="BM680" s="66"/>
      <c r="BN680" s="66"/>
      <c r="BO680" s="66"/>
      <c r="BP680" s="66"/>
      <c r="BQ680" s="66"/>
      <c r="BR680" s="66"/>
      <c r="BS680" s="66"/>
      <c r="BT680" s="66"/>
      <c r="BU680" s="66"/>
      <c r="BV680" s="66"/>
      <c r="BW680" s="66"/>
      <c r="BX680" s="66"/>
      <c r="BY680" s="66"/>
      <c r="BZ680" s="66"/>
    </row>
    <row r="681" spans="1:78" ht="15" customHeight="1">
      <c r="A681" s="66"/>
      <c r="B681" s="66"/>
      <c r="C681" s="66"/>
      <c r="D681" s="66"/>
      <c r="E681" s="85"/>
      <c r="F681" s="85"/>
      <c r="G681" s="85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6"/>
      <c r="BM681" s="66"/>
      <c r="BN681" s="66"/>
      <c r="BO681" s="66"/>
      <c r="BP681" s="66"/>
      <c r="BQ681" s="66"/>
      <c r="BR681" s="66"/>
      <c r="BS681" s="66"/>
      <c r="BT681" s="66"/>
      <c r="BU681" s="66"/>
      <c r="BV681" s="66"/>
      <c r="BW681" s="66"/>
      <c r="BX681" s="66"/>
      <c r="BY681" s="66"/>
      <c r="BZ681" s="66"/>
    </row>
    <row r="682" spans="1:78" ht="15" customHeight="1">
      <c r="A682" s="66"/>
      <c r="B682" s="66"/>
      <c r="C682" s="66"/>
      <c r="D682" s="66"/>
      <c r="E682" s="85"/>
      <c r="F682" s="85"/>
      <c r="G682" s="85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</row>
    <row r="683" spans="1:78" ht="15" customHeight="1">
      <c r="A683" s="66"/>
      <c r="B683" s="66"/>
      <c r="C683" s="66"/>
      <c r="D683" s="66"/>
      <c r="E683" s="85"/>
      <c r="F683" s="85"/>
      <c r="G683" s="85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6"/>
      <c r="BM683" s="66"/>
      <c r="BN683" s="66"/>
      <c r="BO683" s="66"/>
      <c r="BP683" s="66"/>
      <c r="BQ683" s="66"/>
      <c r="BR683" s="66"/>
      <c r="BS683" s="66"/>
      <c r="BT683" s="66"/>
      <c r="BU683" s="66"/>
      <c r="BV683" s="66"/>
      <c r="BW683" s="66"/>
      <c r="BX683" s="66"/>
      <c r="BY683" s="66"/>
      <c r="BZ683" s="66"/>
    </row>
    <row r="684" spans="1:78" ht="15" customHeight="1">
      <c r="A684" s="66"/>
      <c r="B684" s="66"/>
      <c r="C684" s="66"/>
      <c r="D684" s="66"/>
      <c r="E684" s="85"/>
      <c r="F684" s="85"/>
      <c r="G684" s="85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</row>
    <row r="685" spans="1:78" ht="15" customHeight="1">
      <c r="A685" s="66"/>
      <c r="B685" s="66"/>
      <c r="C685" s="66"/>
      <c r="D685" s="66"/>
      <c r="E685" s="85"/>
      <c r="F685" s="85"/>
      <c r="G685" s="85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6"/>
      <c r="BM685" s="66"/>
      <c r="BN685" s="66"/>
      <c r="BO685" s="66"/>
      <c r="BP685" s="66"/>
      <c r="BQ685" s="66"/>
      <c r="BR685" s="66"/>
      <c r="BS685" s="66"/>
      <c r="BT685" s="66"/>
      <c r="BU685" s="66"/>
      <c r="BV685" s="66"/>
      <c r="BW685" s="66"/>
      <c r="BX685" s="66"/>
      <c r="BY685" s="66"/>
      <c r="BZ685" s="66"/>
    </row>
    <row r="686" spans="1:78" ht="15" customHeight="1">
      <c r="A686" s="66"/>
      <c r="B686" s="66"/>
      <c r="C686" s="66"/>
      <c r="D686" s="66"/>
      <c r="E686" s="85"/>
      <c r="F686" s="85"/>
      <c r="G686" s="85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</row>
    <row r="687" spans="1:78" ht="15" customHeight="1">
      <c r="A687" s="66"/>
      <c r="B687" s="66"/>
      <c r="C687" s="66"/>
      <c r="D687" s="66"/>
      <c r="E687" s="85"/>
      <c r="F687" s="85"/>
      <c r="G687" s="85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</row>
    <row r="688" spans="1:78" ht="15" customHeight="1">
      <c r="A688" s="66"/>
      <c r="B688" s="66"/>
      <c r="C688" s="66"/>
      <c r="D688" s="66"/>
      <c r="E688" s="85"/>
      <c r="F688" s="85"/>
      <c r="G688" s="85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6"/>
      <c r="BM688" s="66"/>
      <c r="BN688" s="66"/>
      <c r="BO688" s="66"/>
      <c r="BP688" s="66"/>
      <c r="BQ688" s="66"/>
      <c r="BR688" s="66"/>
      <c r="BS688" s="66"/>
      <c r="BT688" s="66"/>
      <c r="BU688" s="66"/>
      <c r="BV688" s="66"/>
      <c r="BW688" s="66"/>
      <c r="BX688" s="66"/>
      <c r="BY688" s="66"/>
      <c r="BZ688" s="66"/>
    </row>
    <row r="689" spans="1:78" ht="15" customHeight="1">
      <c r="A689" s="66"/>
      <c r="B689" s="66"/>
      <c r="C689" s="66"/>
      <c r="D689" s="66"/>
      <c r="E689" s="85"/>
      <c r="F689" s="85"/>
      <c r="G689" s="85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</row>
    <row r="690" spans="1:78" ht="15" customHeight="1">
      <c r="A690" s="66"/>
      <c r="B690" s="66"/>
      <c r="C690" s="66"/>
      <c r="D690" s="66"/>
      <c r="E690" s="85"/>
      <c r="F690" s="85"/>
      <c r="G690" s="85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</row>
    <row r="691" spans="1:78" ht="15" customHeight="1">
      <c r="A691" s="66"/>
      <c r="B691" s="66"/>
      <c r="C691" s="66"/>
      <c r="D691" s="66"/>
      <c r="E691" s="85"/>
      <c r="F691" s="85"/>
      <c r="G691" s="85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6"/>
      <c r="BM691" s="66"/>
      <c r="BN691" s="66"/>
      <c r="BO691" s="66"/>
      <c r="BP691" s="66"/>
      <c r="BQ691" s="66"/>
      <c r="BR691" s="66"/>
      <c r="BS691" s="66"/>
      <c r="BT691" s="66"/>
      <c r="BU691" s="66"/>
      <c r="BV691" s="66"/>
      <c r="BW691" s="66"/>
      <c r="BX691" s="66"/>
      <c r="BY691" s="66"/>
      <c r="BZ691" s="66"/>
    </row>
    <row r="692" spans="1:78" ht="15" customHeight="1">
      <c r="A692" s="66"/>
      <c r="B692" s="66"/>
      <c r="C692" s="66"/>
      <c r="D692" s="66"/>
      <c r="E692" s="85"/>
      <c r="F692" s="85"/>
      <c r="G692" s="85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</row>
    <row r="693" spans="1:78" ht="15" customHeight="1">
      <c r="A693" s="66"/>
      <c r="B693" s="66"/>
      <c r="C693" s="66"/>
      <c r="D693" s="66"/>
      <c r="E693" s="85"/>
      <c r="F693" s="85"/>
      <c r="G693" s="85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</row>
    <row r="694" spans="1:78" ht="15" customHeight="1">
      <c r="A694" s="66"/>
      <c r="B694" s="66"/>
      <c r="C694" s="66"/>
      <c r="D694" s="66"/>
      <c r="E694" s="85"/>
      <c r="F694" s="85"/>
      <c r="G694" s="85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</row>
    <row r="695" spans="1:78" ht="15" customHeight="1">
      <c r="A695" s="66"/>
      <c r="B695" s="66"/>
      <c r="C695" s="66"/>
      <c r="D695" s="66"/>
      <c r="E695" s="85"/>
      <c r="F695" s="85"/>
      <c r="G695" s="85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</row>
    <row r="696" spans="1:78" ht="15" customHeight="1">
      <c r="A696" s="66"/>
      <c r="B696" s="66"/>
      <c r="C696" s="66"/>
      <c r="D696" s="66"/>
      <c r="E696" s="85"/>
      <c r="F696" s="85"/>
      <c r="G696" s="85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</row>
    <row r="697" spans="1:78" ht="15" customHeight="1">
      <c r="A697" s="66"/>
      <c r="B697" s="66"/>
      <c r="C697" s="66"/>
      <c r="D697" s="66"/>
      <c r="E697" s="85"/>
      <c r="F697" s="85"/>
      <c r="G697" s="85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</row>
    <row r="698" spans="1:78" ht="15" customHeight="1">
      <c r="A698" s="66"/>
      <c r="B698" s="66"/>
      <c r="C698" s="66"/>
      <c r="D698" s="66"/>
      <c r="E698" s="85"/>
      <c r="F698" s="85"/>
      <c r="G698" s="85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</row>
    <row r="699" spans="1:78" ht="15" customHeight="1">
      <c r="A699" s="66"/>
      <c r="B699" s="66"/>
      <c r="C699" s="66"/>
      <c r="D699" s="66"/>
      <c r="E699" s="85"/>
      <c r="F699" s="85"/>
      <c r="G699" s="85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</row>
    <row r="700" spans="1:78" ht="15" customHeight="1">
      <c r="A700" s="66"/>
      <c r="B700" s="66"/>
      <c r="C700" s="66"/>
      <c r="D700" s="66"/>
      <c r="E700" s="85"/>
      <c r="F700" s="85"/>
      <c r="G700" s="85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</row>
    <row r="701" spans="1:78" ht="15" customHeight="1">
      <c r="A701" s="66"/>
      <c r="B701" s="66"/>
      <c r="C701" s="66"/>
      <c r="D701" s="66"/>
      <c r="E701" s="85"/>
      <c r="F701" s="85"/>
      <c r="G701" s="85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</row>
    <row r="702" spans="1:78" ht="15" customHeight="1">
      <c r="A702" s="66"/>
      <c r="B702" s="66"/>
      <c r="C702" s="66"/>
      <c r="D702" s="66"/>
      <c r="E702" s="85"/>
      <c r="F702" s="85"/>
      <c r="G702" s="85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</row>
    <row r="703" spans="1:78" ht="15" customHeight="1">
      <c r="A703" s="66"/>
      <c r="B703" s="66"/>
      <c r="C703" s="66"/>
      <c r="D703" s="66"/>
      <c r="E703" s="85"/>
      <c r="F703" s="85"/>
      <c r="G703" s="85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</row>
    <row r="704" spans="1:78" ht="15" customHeight="1">
      <c r="A704" s="66"/>
      <c r="B704" s="66"/>
      <c r="C704" s="66"/>
      <c r="D704" s="66"/>
      <c r="E704" s="85"/>
      <c r="F704" s="85"/>
      <c r="G704" s="85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</row>
    <row r="705" spans="1:78" ht="15" customHeight="1">
      <c r="A705" s="66"/>
      <c r="B705" s="66"/>
      <c r="C705" s="66"/>
      <c r="D705" s="66"/>
      <c r="E705" s="85"/>
      <c r="F705" s="85"/>
      <c r="G705" s="85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</row>
    <row r="706" spans="1:78" ht="15" customHeight="1">
      <c r="A706" s="66"/>
      <c r="B706" s="66"/>
      <c r="C706" s="66"/>
      <c r="D706" s="66"/>
      <c r="E706" s="85"/>
      <c r="F706" s="85"/>
      <c r="G706" s="85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</row>
    <row r="707" spans="1:78" ht="15" customHeight="1">
      <c r="A707" s="66"/>
      <c r="B707" s="66"/>
      <c r="C707" s="66"/>
      <c r="D707" s="66"/>
      <c r="E707" s="85"/>
      <c r="F707" s="85"/>
      <c r="G707" s="85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</row>
    <row r="708" spans="1:78" ht="15" customHeight="1">
      <c r="A708" s="66"/>
      <c r="B708" s="66"/>
      <c r="C708" s="66"/>
      <c r="D708" s="66"/>
      <c r="E708" s="85"/>
      <c r="F708" s="85"/>
      <c r="G708" s="85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</row>
    <row r="709" spans="1:78" ht="15" customHeight="1">
      <c r="A709" s="66"/>
      <c r="B709" s="66"/>
      <c r="C709" s="66"/>
      <c r="D709" s="66"/>
      <c r="E709" s="85"/>
      <c r="F709" s="85"/>
      <c r="G709" s="85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</row>
    <row r="710" spans="1:78" ht="15" customHeight="1">
      <c r="A710" s="66"/>
      <c r="B710" s="66"/>
      <c r="C710" s="66"/>
      <c r="D710" s="66"/>
      <c r="E710" s="85"/>
      <c r="F710" s="85"/>
      <c r="G710" s="85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</row>
    <row r="711" spans="1:78" ht="15" customHeight="1">
      <c r="A711" s="66"/>
      <c r="B711" s="66"/>
      <c r="C711" s="66"/>
      <c r="D711" s="66"/>
      <c r="E711" s="85"/>
      <c r="F711" s="85"/>
      <c r="G711" s="85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</row>
    <row r="712" spans="1:78" ht="15" customHeight="1">
      <c r="A712" s="66"/>
      <c r="B712" s="66"/>
      <c r="C712" s="66"/>
      <c r="D712" s="66"/>
      <c r="E712" s="85"/>
      <c r="F712" s="85"/>
      <c r="G712" s="85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6"/>
      <c r="BM712" s="66"/>
      <c r="BN712" s="66"/>
      <c r="BO712" s="66"/>
      <c r="BP712" s="66"/>
      <c r="BQ712" s="66"/>
      <c r="BR712" s="66"/>
      <c r="BS712" s="66"/>
      <c r="BT712" s="66"/>
      <c r="BU712" s="66"/>
      <c r="BV712" s="66"/>
      <c r="BW712" s="66"/>
      <c r="BX712" s="66"/>
      <c r="BY712" s="66"/>
      <c r="BZ712" s="66"/>
    </row>
    <row r="713" spans="1:78" ht="15" customHeight="1">
      <c r="A713" s="66"/>
      <c r="B713" s="66"/>
      <c r="C713" s="66"/>
      <c r="D713" s="66"/>
      <c r="E713" s="85"/>
      <c r="F713" s="85"/>
      <c r="G713" s="85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</row>
    <row r="714" spans="1:78" ht="15" customHeight="1">
      <c r="A714" s="66"/>
      <c r="B714" s="66"/>
      <c r="C714" s="66"/>
      <c r="D714" s="66"/>
      <c r="E714" s="85"/>
      <c r="F714" s="85"/>
      <c r="G714" s="85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</row>
    <row r="715" spans="1:78" ht="15" customHeight="1">
      <c r="A715" s="66"/>
      <c r="B715" s="66"/>
      <c r="C715" s="66"/>
      <c r="D715" s="66"/>
      <c r="E715" s="85"/>
      <c r="F715" s="85"/>
      <c r="G715" s="85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</row>
    <row r="716" spans="1:78" ht="15" customHeight="1">
      <c r="A716" s="66"/>
      <c r="B716" s="66"/>
      <c r="C716" s="66"/>
      <c r="D716" s="66"/>
      <c r="E716" s="85"/>
      <c r="F716" s="85"/>
      <c r="G716" s="85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</row>
    <row r="717" spans="1:78" ht="15" customHeight="1">
      <c r="A717" s="66"/>
      <c r="B717" s="66"/>
      <c r="C717" s="66"/>
      <c r="D717" s="66"/>
      <c r="E717" s="85"/>
      <c r="F717" s="85"/>
      <c r="G717" s="85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</row>
    <row r="718" spans="1:78" ht="15" customHeight="1">
      <c r="A718" s="66"/>
      <c r="B718" s="66"/>
      <c r="C718" s="66"/>
      <c r="D718" s="66"/>
      <c r="E718" s="85"/>
      <c r="F718" s="85"/>
      <c r="G718" s="85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6"/>
      <c r="BM718" s="66"/>
      <c r="BN718" s="66"/>
      <c r="BO718" s="66"/>
      <c r="BP718" s="66"/>
      <c r="BQ718" s="66"/>
      <c r="BR718" s="66"/>
      <c r="BS718" s="66"/>
      <c r="BT718" s="66"/>
      <c r="BU718" s="66"/>
      <c r="BV718" s="66"/>
      <c r="BW718" s="66"/>
      <c r="BX718" s="66"/>
      <c r="BY718" s="66"/>
      <c r="BZ718" s="66"/>
    </row>
    <row r="719" spans="1:78" ht="15" customHeight="1">
      <c r="A719" s="66"/>
      <c r="B719" s="66"/>
      <c r="C719" s="66"/>
      <c r="D719" s="66"/>
      <c r="E719" s="85"/>
      <c r="F719" s="85"/>
      <c r="G719" s="85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6"/>
      <c r="BM719" s="66"/>
      <c r="BN719" s="66"/>
      <c r="BO719" s="66"/>
      <c r="BP719" s="66"/>
      <c r="BQ719" s="66"/>
      <c r="BR719" s="66"/>
      <c r="BS719" s="66"/>
      <c r="BT719" s="66"/>
      <c r="BU719" s="66"/>
      <c r="BV719" s="66"/>
      <c r="BW719" s="66"/>
      <c r="BX719" s="66"/>
      <c r="BY719" s="66"/>
      <c r="BZ719" s="66"/>
    </row>
    <row r="720" spans="1:78" ht="15" customHeight="1">
      <c r="A720" s="66"/>
      <c r="B720" s="66"/>
      <c r="C720" s="66"/>
      <c r="D720" s="66"/>
      <c r="E720" s="85"/>
      <c r="F720" s="85"/>
      <c r="G720" s="85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</row>
    <row r="721" spans="1:78" ht="15" customHeight="1">
      <c r="A721" s="66"/>
      <c r="B721" s="66"/>
      <c r="C721" s="66"/>
      <c r="D721" s="66"/>
      <c r="E721" s="85"/>
      <c r="F721" s="85"/>
      <c r="G721" s="85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</row>
    <row r="722" spans="1:78" ht="15" customHeight="1">
      <c r="A722" s="66"/>
      <c r="B722" s="66"/>
      <c r="C722" s="66"/>
      <c r="D722" s="66"/>
      <c r="E722" s="85"/>
      <c r="F722" s="85"/>
      <c r="G722" s="85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6"/>
      <c r="BM722" s="66"/>
      <c r="BN722" s="66"/>
      <c r="BO722" s="66"/>
      <c r="BP722" s="66"/>
      <c r="BQ722" s="66"/>
      <c r="BR722" s="66"/>
      <c r="BS722" s="66"/>
      <c r="BT722" s="66"/>
      <c r="BU722" s="66"/>
      <c r="BV722" s="66"/>
      <c r="BW722" s="66"/>
      <c r="BX722" s="66"/>
      <c r="BY722" s="66"/>
      <c r="BZ722" s="66"/>
    </row>
    <row r="723" spans="1:78" ht="15" customHeight="1">
      <c r="A723" s="66"/>
      <c r="B723" s="66"/>
      <c r="C723" s="66"/>
      <c r="D723" s="66"/>
      <c r="E723" s="85"/>
      <c r="F723" s="85"/>
      <c r="G723" s="85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  <c r="BM723" s="66"/>
      <c r="BN723" s="66"/>
      <c r="BO723" s="66"/>
      <c r="BP723" s="66"/>
      <c r="BQ723" s="66"/>
      <c r="BR723" s="66"/>
      <c r="BS723" s="66"/>
      <c r="BT723" s="66"/>
      <c r="BU723" s="66"/>
      <c r="BV723" s="66"/>
      <c r="BW723" s="66"/>
      <c r="BX723" s="66"/>
      <c r="BY723" s="66"/>
      <c r="BZ723" s="66"/>
    </row>
    <row r="724" spans="1:78" ht="15" customHeight="1">
      <c r="A724" s="66"/>
      <c r="B724" s="66"/>
      <c r="C724" s="66"/>
      <c r="D724" s="66"/>
      <c r="E724" s="85"/>
      <c r="F724" s="85"/>
      <c r="G724" s="85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6"/>
      <c r="BM724" s="66"/>
      <c r="BN724" s="66"/>
      <c r="BO724" s="66"/>
      <c r="BP724" s="66"/>
      <c r="BQ724" s="66"/>
      <c r="BR724" s="66"/>
      <c r="BS724" s="66"/>
      <c r="BT724" s="66"/>
      <c r="BU724" s="66"/>
      <c r="BV724" s="66"/>
      <c r="BW724" s="66"/>
      <c r="BX724" s="66"/>
      <c r="BY724" s="66"/>
      <c r="BZ724" s="66"/>
    </row>
    <row r="725" spans="1:78" ht="15" customHeight="1">
      <c r="A725" s="66"/>
      <c r="B725" s="66"/>
      <c r="C725" s="66"/>
      <c r="D725" s="66"/>
      <c r="E725" s="85"/>
      <c r="F725" s="85"/>
      <c r="G725" s="85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6"/>
      <c r="BM725" s="66"/>
      <c r="BN725" s="66"/>
      <c r="BO725" s="66"/>
      <c r="BP725" s="66"/>
      <c r="BQ725" s="66"/>
      <c r="BR725" s="66"/>
      <c r="BS725" s="66"/>
      <c r="BT725" s="66"/>
      <c r="BU725" s="66"/>
      <c r="BV725" s="66"/>
      <c r="BW725" s="66"/>
      <c r="BX725" s="66"/>
      <c r="BY725" s="66"/>
      <c r="BZ725" s="66"/>
    </row>
    <row r="726" spans="1:78" ht="15" customHeight="1">
      <c r="A726" s="66"/>
      <c r="B726" s="66"/>
      <c r="C726" s="66"/>
      <c r="D726" s="66"/>
      <c r="E726" s="85"/>
      <c r="F726" s="85"/>
      <c r="G726" s="85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6"/>
      <c r="BM726" s="66"/>
      <c r="BN726" s="66"/>
      <c r="BO726" s="66"/>
      <c r="BP726" s="66"/>
      <c r="BQ726" s="66"/>
      <c r="BR726" s="66"/>
      <c r="BS726" s="66"/>
      <c r="BT726" s="66"/>
      <c r="BU726" s="66"/>
      <c r="BV726" s="66"/>
      <c r="BW726" s="66"/>
      <c r="BX726" s="66"/>
      <c r="BY726" s="66"/>
      <c r="BZ726" s="66"/>
    </row>
    <row r="727" spans="1:78" ht="15" customHeight="1">
      <c r="A727" s="66"/>
      <c r="B727" s="66"/>
      <c r="C727" s="66"/>
      <c r="D727" s="66"/>
      <c r="E727" s="85"/>
      <c r="F727" s="85"/>
      <c r="G727" s="85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6"/>
      <c r="BM727" s="66"/>
      <c r="BN727" s="66"/>
      <c r="BO727" s="66"/>
      <c r="BP727" s="66"/>
      <c r="BQ727" s="66"/>
      <c r="BR727" s="66"/>
      <c r="BS727" s="66"/>
      <c r="BT727" s="66"/>
      <c r="BU727" s="66"/>
      <c r="BV727" s="66"/>
      <c r="BW727" s="66"/>
      <c r="BX727" s="66"/>
      <c r="BY727" s="66"/>
      <c r="BZ727" s="66"/>
    </row>
    <row r="728" spans="1:78" ht="15" customHeight="1">
      <c r="A728" s="66"/>
      <c r="B728" s="66"/>
      <c r="C728" s="66"/>
      <c r="D728" s="66"/>
      <c r="E728" s="85"/>
      <c r="F728" s="85"/>
      <c r="G728" s="85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6"/>
      <c r="BM728" s="66"/>
      <c r="BN728" s="66"/>
      <c r="BO728" s="66"/>
      <c r="BP728" s="66"/>
      <c r="BQ728" s="66"/>
      <c r="BR728" s="66"/>
      <c r="BS728" s="66"/>
      <c r="BT728" s="66"/>
      <c r="BU728" s="66"/>
      <c r="BV728" s="66"/>
      <c r="BW728" s="66"/>
      <c r="BX728" s="66"/>
      <c r="BY728" s="66"/>
      <c r="BZ728" s="66"/>
    </row>
    <row r="729" spans="1:78" ht="15" customHeight="1">
      <c r="A729" s="66"/>
      <c r="B729" s="66"/>
      <c r="C729" s="66"/>
      <c r="D729" s="66"/>
      <c r="E729" s="85"/>
      <c r="F729" s="85"/>
      <c r="G729" s="85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6"/>
      <c r="BM729" s="66"/>
      <c r="BN729" s="66"/>
      <c r="BO729" s="66"/>
      <c r="BP729" s="66"/>
      <c r="BQ729" s="66"/>
      <c r="BR729" s="66"/>
      <c r="BS729" s="66"/>
      <c r="BT729" s="66"/>
      <c r="BU729" s="66"/>
      <c r="BV729" s="66"/>
      <c r="BW729" s="66"/>
      <c r="BX729" s="66"/>
      <c r="BY729" s="66"/>
      <c r="BZ729" s="66"/>
    </row>
    <row r="730" spans="1:78" ht="15" customHeight="1">
      <c r="A730" s="66"/>
      <c r="B730" s="66"/>
      <c r="C730" s="66"/>
      <c r="D730" s="66"/>
      <c r="E730" s="85"/>
      <c r="F730" s="85"/>
      <c r="G730" s="85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6"/>
      <c r="BM730" s="66"/>
      <c r="BN730" s="66"/>
      <c r="BO730" s="66"/>
      <c r="BP730" s="66"/>
      <c r="BQ730" s="66"/>
      <c r="BR730" s="66"/>
      <c r="BS730" s="66"/>
      <c r="BT730" s="66"/>
      <c r="BU730" s="66"/>
      <c r="BV730" s="66"/>
      <c r="BW730" s="66"/>
      <c r="BX730" s="66"/>
      <c r="BY730" s="66"/>
      <c r="BZ730" s="66"/>
    </row>
    <row r="731" spans="1:78" ht="15" customHeight="1">
      <c r="A731" s="66"/>
      <c r="B731" s="66"/>
      <c r="C731" s="66"/>
      <c r="D731" s="66"/>
      <c r="E731" s="85"/>
      <c r="F731" s="85"/>
      <c r="G731" s="85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6"/>
      <c r="BM731" s="66"/>
      <c r="BN731" s="66"/>
      <c r="BO731" s="66"/>
      <c r="BP731" s="66"/>
      <c r="BQ731" s="66"/>
      <c r="BR731" s="66"/>
      <c r="BS731" s="66"/>
      <c r="BT731" s="66"/>
      <c r="BU731" s="66"/>
      <c r="BV731" s="66"/>
      <c r="BW731" s="66"/>
      <c r="BX731" s="66"/>
      <c r="BY731" s="66"/>
      <c r="BZ731" s="66"/>
    </row>
    <row r="732" spans="1:78" ht="15" customHeight="1">
      <c r="A732" s="66"/>
      <c r="B732" s="66"/>
      <c r="C732" s="66"/>
      <c r="D732" s="66"/>
      <c r="E732" s="85"/>
      <c r="F732" s="85"/>
      <c r="G732" s="85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6"/>
      <c r="BM732" s="66"/>
      <c r="BN732" s="66"/>
      <c r="BO732" s="66"/>
      <c r="BP732" s="66"/>
      <c r="BQ732" s="66"/>
      <c r="BR732" s="66"/>
      <c r="BS732" s="66"/>
      <c r="BT732" s="66"/>
      <c r="BU732" s="66"/>
      <c r="BV732" s="66"/>
      <c r="BW732" s="66"/>
      <c r="BX732" s="66"/>
      <c r="BY732" s="66"/>
      <c r="BZ732" s="66"/>
    </row>
    <row r="733" spans="1:78" ht="15" customHeight="1">
      <c r="A733" s="66"/>
      <c r="B733" s="66"/>
      <c r="C733" s="66"/>
      <c r="D733" s="66"/>
      <c r="E733" s="85"/>
      <c r="F733" s="85"/>
      <c r="G733" s="85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</row>
    <row r="734" spans="1:78" ht="15" customHeight="1">
      <c r="A734" s="66"/>
      <c r="B734" s="66"/>
      <c r="C734" s="66"/>
      <c r="D734" s="66"/>
      <c r="E734" s="85"/>
      <c r="F734" s="85"/>
      <c r="G734" s="85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6"/>
      <c r="BM734" s="66"/>
      <c r="BN734" s="66"/>
      <c r="BO734" s="66"/>
      <c r="BP734" s="66"/>
      <c r="BQ734" s="66"/>
      <c r="BR734" s="66"/>
      <c r="BS734" s="66"/>
      <c r="BT734" s="66"/>
      <c r="BU734" s="66"/>
      <c r="BV734" s="66"/>
      <c r="BW734" s="66"/>
      <c r="BX734" s="66"/>
      <c r="BY734" s="66"/>
      <c r="BZ734" s="66"/>
    </row>
    <row r="735" spans="1:78" ht="15" customHeight="1">
      <c r="A735" s="66"/>
      <c r="B735" s="66"/>
      <c r="C735" s="66"/>
      <c r="D735" s="66"/>
      <c r="E735" s="85"/>
      <c r="F735" s="85"/>
      <c r="G735" s="85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</row>
    <row r="736" spans="1:78" ht="15" customHeight="1">
      <c r="A736" s="66"/>
      <c r="B736" s="66"/>
      <c r="C736" s="66"/>
      <c r="D736" s="66"/>
      <c r="E736" s="85"/>
      <c r="F736" s="85"/>
      <c r="G736" s="85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6"/>
      <c r="BM736" s="66"/>
      <c r="BN736" s="66"/>
      <c r="BO736" s="66"/>
      <c r="BP736" s="66"/>
      <c r="BQ736" s="66"/>
      <c r="BR736" s="66"/>
      <c r="BS736" s="66"/>
      <c r="BT736" s="66"/>
      <c r="BU736" s="66"/>
      <c r="BV736" s="66"/>
      <c r="BW736" s="66"/>
      <c r="BX736" s="66"/>
      <c r="BY736" s="66"/>
      <c r="BZ736" s="66"/>
    </row>
    <row r="737" spans="1:78" ht="15" customHeight="1">
      <c r="A737" s="66"/>
      <c r="B737" s="66"/>
      <c r="C737" s="66"/>
      <c r="D737" s="66"/>
      <c r="E737" s="85"/>
      <c r="F737" s="85"/>
      <c r="G737" s="85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6"/>
      <c r="BM737" s="66"/>
      <c r="BN737" s="66"/>
      <c r="BO737" s="66"/>
      <c r="BP737" s="66"/>
      <c r="BQ737" s="66"/>
      <c r="BR737" s="66"/>
      <c r="BS737" s="66"/>
      <c r="BT737" s="66"/>
      <c r="BU737" s="66"/>
      <c r="BV737" s="66"/>
      <c r="BW737" s="66"/>
      <c r="BX737" s="66"/>
      <c r="BY737" s="66"/>
      <c r="BZ737" s="66"/>
    </row>
    <row r="738" spans="1:78" ht="15" customHeight="1">
      <c r="A738" s="66"/>
      <c r="B738" s="66"/>
      <c r="C738" s="66"/>
      <c r="D738" s="66"/>
      <c r="E738" s="85"/>
      <c r="F738" s="85"/>
      <c r="G738" s="85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6"/>
      <c r="BM738" s="66"/>
      <c r="BN738" s="66"/>
      <c r="BO738" s="66"/>
      <c r="BP738" s="66"/>
      <c r="BQ738" s="66"/>
      <c r="BR738" s="66"/>
      <c r="BS738" s="66"/>
      <c r="BT738" s="66"/>
      <c r="BU738" s="66"/>
      <c r="BV738" s="66"/>
      <c r="BW738" s="66"/>
      <c r="BX738" s="66"/>
      <c r="BY738" s="66"/>
      <c r="BZ738" s="66"/>
    </row>
    <row r="739" spans="1:78" ht="15" customHeight="1">
      <c r="A739" s="66"/>
      <c r="B739" s="66"/>
      <c r="C739" s="66"/>
      <c r="D739" s="66"/>
      <c r="E739" s="85"/>
      <c r="F739" s="85"/>
      <c r="G739" s="85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6"/>
      <c r="BM739" s="66"/>
      <c r="BN739" s="66"/>
      <c r="BO739" s="66"/>
      <c r="BP739" s="66"/>
      <c r="BQ739" s="66"/>
      <c r="BR739" s="66"/>
      <c r="BS739" s="66"/>
      <c r="BT739" s="66"/>
      <c r="BU739" s="66"/>
      <c r="BV739" s="66"/>
      <c r="BW739" s="66"/>
      <c r="BX739" s="66"/>
      <c r="BY739" s="66"/>
      <c r="BZ739" s="66"/>
    </row>
    <row r="740" spans="1:78" ht="15" customHeight="1">
      <c r="A740" s="66"/>
      <c r="B740" s="66"/>
      <c r="C740" s="66"/>
      <c r="D740" s="66"/>
      <c r="E740" s="85"/>
      <c r="F740" s="85"/>
      <c r="G740" s="85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6"/>
      <c r="BM740" s="66"/>
      <c r="BN740" s="66"/>
      <c r="BO740" s="66"/>
      <c r="BP740" s="66"/>
      <c r="BQ740" s="66"/>
      <c r="BR740" s="66"/>
      <c r="BS740" s="66"/>
      <c r="BT740" s="66"/>
      <c r="BU740" s="66"/>
      <c r="BV740" s="66"/>
      <c r="BW740" s="66"/>
      <c r="BX740" s="66"/>
      <c r="BY740" s="66"/>
      <c r="BZ740" s="66"/>
    </row>
    <row r="741" spans="1:78" ht="15" customHeight="1">
      <c r="A741" s="66"/>
      <c r="B741" s="66"/>
      <c r="C741" s="66"/>
      <c r="D741" s="66"/>
      <c r="E741" s="85"/>
      <c r="F741" s="85"/>
      <c r="G741" s="85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6"/>
      <c r="BM741" s="66"/>
      <c r="BN741" s="66"/>
      <c r="BO741" s="66"/>
      <c r="BP741" s="66"/>
      <c r="BQ741" s="66"/>
      <c r="BR741" s="66"/>
      <c r="BS741" s="66"/>
      <c r="BT741" s="66"/>
      <c r="BU741" s="66"/>
      <c r="BV741" s="66"/>
      <c r="BW741" s="66"/>
      <c r="BX741" s="66"/>
      <c r="BY741" s="66"/>
      <c r="BZ741" s="66"/>
    </row>
    <row r="742" spans="1:78" ht="15" customHeight="1">
      <c r="A742" s="66"/>
      <c r="B742" s="66"/>
      <c r="C742" s="66"/>
      <c r="D742" s="66"/>
      <c r="E742" s="85"/>
      <c r="F742" s="85"/>
      <c r="G742" s="85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6"/>
      <c r="BM742" s="66"/>
      <c r="BN742" s="66"/>
      <c r="BO742" s="66"/>
      <c r="BP742" s="66"/>
      <c r="BQ742" s="66"/>
      <c r="BR742" s="66"/>
      <c r="BS742" s="66"/>
      <c r="BT742" s="66"/>
      <c r="BU742" s="66"/>
      <c r="BV742" s="66"/>
      <c r="BW742" s="66"/>
      <c r="BX742" s="66"/>
      <c r="BY742" s="66"/>
      <c r="BZ742" s="66"/>
    </row>
    <row r="743" spans="1:78" ht="15" customHeight="1">
      <c r="A743" s="66"/>
      <c r="B743" s="66"/>
      <c r="C743" s="66"/>
      <c r="D743" s="66"/>
      <c r="E743" s="85"/>
      <c r="F743" s="85"/>
      <c r="G743" s="85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  <c r="BM743" s="66"/>
      <c r="BN743" s="66"/>
      <c r="BO743" s="66"/>
      <c r="BP743" s="66"/>
      <c r="BQ743" s="66"/>
      <c r="BR743" s="66"/>
      <c r="BS743" s="66"/>
      <c r="BT743" s="66"/>
      <c r="BU743" s="66"/>
      <c r="BV743" s="66"/>
      <c r="BW743" s="66"/>
      <c r="BX743" s="66"/>
      <c r="BY743" s="66"/>
      <c r="BZ743" s="66"/>
    </row>
    <row r="744" spans="1:78" ht="15" customHeight="1">
      <c r="A744" s="66"/>
      <c r="B744" s="66"/>
      <c r="C744" s="66"/>
      <c r="D744" s="66"/>
      <c r="E744" s="85"/>
      <c r="F744" s="85"/>
      <c r="G744" s="85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6"/>
      <c r="BM744" s="66"/>
      <c r="BN744" s="66"/>
      <c r="BO744" s="66"/>
      <c r="BP744" s="66"/>
      <c r="BQ744" s="66"/>
      <c r="BR744" s="66"/>
      <c r="BS744" s="66"/>
      <c r="BT744" s="66"/>
      <c r="BU744" s="66"/>
      <c r="BV744" s="66"/>
      <c r="BW744" s="66"/>
      <c r="BX744" s="66"/>
      <c r="BY744" s="66"/>
      <c r="BZ744" s="66"/>
    </row>
    <row r="745" spans="1:78" ht="15" customHeight="1">
      <c r="A745" s="66"/>
      <c r="B745" s="66"/>
      <c r="C745" s="66"/>
      <c r="D745" s="66"/>
      <c r="E745" s="85"/>
      <c r="F745" s="85"/>
      <c r="G745" s="85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6"/>
      <c r="BM745" s="66"/>
      <c r="BN745" s="66"/>
      <c r="BO745" s="66"/>
      <c r="BP745" s="66"/>
      <c r="BQ745" s="66"/>
      <c r="BR745" s="66"/>
      <c r="BS745" s="66"/>
      <c r="BT745" s="66"/>
      <c r="BU745" s="66"/>
      <c r="BV745" s="66"/>
      <c r="BW745" s="66"/>
      <c r="BX745" s="66"/>
      <c r="BY745" s="66"/>
      <c r="BZ745" s="66"/>
    </row>
    <row r="746" spans="1:78" ht="15" customHeight="1">
      <c r="A746" s="66"/>
      <c r="B746" s="66"/>
      <c r="C746" s="66"/>
      <c r="D746" s="66"/>
      <c r="E746" s="85"/>
      <c r="F746" s="85"/>
      <c r="G746" s="85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6"/>
      <c r="BM746" s="66"/>
      <c r="BN746" s="66"/>
      <c r="BO746" s="66"/>
      <c r="BP746" s="66"/>
      <c r="BQ746" s="66"/>
      <c r="BR746" s="66"/>
      <c r="BS746" s="66"/>
      <c r="BT746" s="66"/>
      <c r="BU746" s="66"/>
      <c r="BV746" s="66"/>
      <c r="BW746" s="66"/>
      <c r="BX746" s="66"/>
      <c r="BY746" s="66"/>
      <c r="BZ746" s="66"/>
    </row>
    <row r="747" spans="1:78" ht="15" customHeight="1">
      <c r="A747" s="66"/>
      <c r="B747" s="66"/>
      <c r="C747" s="66"/>
      <c r="D747" s="66"/>
      <c r="E747" s="85"/>
      <c r="F747" s="85"/>
      <c r="G747" s="85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6"/>
      <c r="BM747" s="66"/>
      <c r="BN747" s="66"/>
      <c r="BO747" s="66"/>
      <c r="BP747" s="66"/>
      <c r="BQ747" s="66"/>
      <c r="BR747" s="66"/>
      <c r="BS747" s="66"/>
      <c r="BT747" s="66"/>
      <c r="BU747" s="66"/>
      <c r="BV747" s="66"/>
      <c r="BW747" s="66"/>
      <c r="BX747" s="66"/>
      <c r="BY747" s="66"/>
      <c r="BZ747" s="66"/>
    </row>
    <row r="748" spans="1:78" ht="15" customHeight="1">
      <c r="A748" s="66"/>
      <c r="B748" s="66"/>
      <c r="C748" s="66"/>
      <c r="D748" s="66"/>
      <c r="E748" s="85"/>
      <c r="F748" s="85"/>
      <c r="G748" s="85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6"/>
      <c r="BM748" s="66"/>
      <c r="BN748" s="66"/>
      <c r="BO748" s="66"/>
      <c r="BP748" s="66"/>
      <c r="BQ748" s="66"/>
      <c r="BR748" s="66"/>
      <c r="BS748" s="66"/>
      <c r="BT748" s="66"/>
      <c r="BU748" s="66"/>
      <c r="BV748" s="66"/>
      <c r="BW748" s="66"/>
      <c r="BX748" s="66"/>
      <c r="BY748" s="66"/>
      <c r="BZ748" s="66"/>
    </row>
    <row r="749" spans="1:78" ht="15" customHeight="1">
      <c r="A749" s="66"/>
      <c r="B749" s="66"/>
      <c r="C749" s="66"/>
      <c r="D749" s="66"/>
      <c r="E749" s="85"/>
      <c r="F749" s="85"/>
      <c r="G749" s="85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6"/>
      <c r="BM749" s="66"/>
      <c r="BN749" s="66"/>
      <c r="BO749" s="66"/>
      <c r="BP749" s="66"/>
      <c r="BQ749" s="66"/>
      <c r="BR749" s="66"/>
      <c r="BS749" s="66"/>
      <c r="BT749" s="66"/>
      <c r="BU749" s="66"/>
      <c r="BV749" s="66"/>
      <c r="BW749" s="66"/>
      <c r="BX749" s="66"/>
      <c r="BY749" s="66"/>
      <c r="BZ749" s="66"/>
    </row>
    <row r="750" spans="1:78" ht="15" customHeight="1">
      <c r="A750" s="66"/>
      <c r="B750" s="66"/>
      <c r="C750" s="66"/>
      <c r="D750" s="66"/>
      <c r="E750" s="85"/>
      <c r="F750" s="85"/>
      <c r="G750" s="85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</row>
    <row r="751" spans="1:78" ht="15" customHeight="1">
      <c r="A751" s="66"/>
      <c r="B751" s="66"/>
      <c r="C751" s="66"/>
      <c r="D751" s="66"/>
      <c r="E751" s="85"/>
      <c r="F751" s="85"/>
      <c r="G751" s="85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</row>
    <row r="752" spans="1:78" ht="15" customHeight="1">
      <c r="A752" s="66"/>
      <c r="B752" s="66"/>
      <c r="C752" s="66"/>
      <c r="D752" s="66"/>
      <c r="E752" s="85"/>
      <c r="F752" s="85"/>
      <c r="G752" s="85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6"/>
      <c r="BM752" s="66"/>
      <c r="BN752" s="66"/>
      <c r="BO752" s="66"/>
      <c r="BP752" s="66"/>
      <c r="BQ752" s="66"/>
      <c r="BR752" s="66"/>
      <c r="BS752" s="66"/>
      <c r="BT752" s="66"/>
      <c r="BU752" s="66"/>
      <c r="BV752" s="66"/>
      <c r="BW752" s="66"/>
      <c r="BX752" s="66"/>
      <c r="BY752" s="66"/>
      <c r="BZ752" s="66"/>
    </row>
    <row r="753" spans="1:78" ht="15" customHeight="1">
      <c r="A753" s="66"/>
      <c r="B753" s="66"/>
      <c r="C753" s="66"/>
      <c r="D753" s="66"/>
      <c r="E753" s="85"/>
      <c r="F753" s="85"/>
      <c r="G753" s="85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6"/>
      <c r="BM753" s="66"/>
      <c r="BN753" s="66"/>
      <c r="BO753" s="66"/>
      <c r="BP753" s="66"/>
      <c r="BQ753" s="66"/>
      <c r="BR753" s="66"/>
      <c r="BS753" s="66"/>
      <c r="BT753" s="66"/>
      <c r="BU753" s="66"/>
      <c r="BV753" s="66"/>
      <c r="BW753" s="66"/>
      <c r="BX753" s="66"/>
      <c r="BY753" s="66"/>
      <c r="BZ753" s="66"/>
    </row>
    <row r="754" spans="1:78" ht="15" customHeight="1">
      <c r="A754" s="66"/>
      <c r="B754" s="66"/>
      <c r="C754" s="66"/>
      <c r="D754" s="66"/>
      <c r="E754" s="85"/>
      <c r="F754" s="85"/>
      <c r="G754" s="85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6"/>
      <c r="BM754" s="66"/>
      <c r="BN754" s="66"/>
      <c r="BO754" s="66"/>
      <c r="BP754" s="66"/>
      <c r="BQ754" s="66"/>
      <c r="BR754" s="66"/>
      <c r="BS754" s="66"/>
      <c r="BT754" s="66"/>
      <c r="BU754" s="66"/>
      <c r="BV754" s="66"/>
      <c r="BW754" s="66"/>
      <c r="BX754" s="66"/>
      <c r="BY754" s="66"/>
      <c r="BZ754" s="66"/>
    </row>
    <row r="755" spans="1:78" ht="15" customHeight="1">
      <c r="A755" s="66"/>
      <c r="B755" s="66"/>
      <c r="C755" s="66"/>
      <c r="D755" s="66"/>
      <c r="E755" s="85"/>
      <c r="F755" s="85"/>
      <c r="G755" s="85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6"/>
      <c r="BM755" s="66"/>
      <c r="BN755" s="66"/>
      <c r="BO755" s="66"/>
      <c r="BP755" s="66"/>
      <c r="BQ755" s="66"/>
      <c r="BR755" s="66"/>
      <c r="BS755" s="66"/>
      <c r="BT755" s="66"/>
      <c r="BU755" s="66"/>
      <c r="BV755" s="66"/>
      <c r="BW755" s="66"/>
      <c r="BX755" s="66"/>
      <c r="BY755" s="66"/>
      <c r="BZ755" s="66"/>
    </row>
    <row r="756" spans="1:78" ht="15" customHeight="1">
      <c r="A756" s="66"/>
      <c r="B756" s="66"/>
      <c r="C756" s="66"/>
      <c r="D756" s="66"/>
      <c r="E756" s="85"/>
      <c r="F756" s="85"/>
      <c r="G756" s="85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6"/>
      <c r="BM756" s="66"/>
      <c r="BN756" s="66"/>
      <c r="BO756" s="66"/>
      <c r="BP756" s="66"/>
      <c r="BQ756" s="66"/>
      <c r="BR756" s="66"/>
      <c r="BS756" s="66"/>
      <c r="BT756" s="66"/>
      <c r="BU756" s="66"/>
      <c r="BV756" s="66"/>
      <c r="BW756" s="66"/>
      <c r="BX756" s="66"/>
      <c r="BY756" s="66"/>
      <c r="BZ756" s="66"/>
    </row>
    <row r="757" spans="1:78" ht="15" customHeight="1">
      <c r="A757" s="66"/>
      <c r="B757" s="66"/>
      <c r="C757" s="66"/>
      <c r="D757" s="66"/>
      <c r="E757" s="85"/>
      <c r="F757" s="85"/>
      <c r="G757" s="85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</row>
    <row r="758" spans="1:78" ht="15" customHeight="1">
      <c r="A758" s="66"/>
      <c r="B758" s="66"/>
      <c r="C758" s="66"/>
      <c r="D758" s="66"/>
      <c r="E758" s="85"/>
      <c r="F758" s="85"/>
      <c r="G758" s="85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6"/>
      <c r="BM758" s="66"/>
      <c r="BN758" s="66"/>
      <c r="BO758" s="66"/>
      <c r="BP758" s="66"/>
      <c r="BQ758" s="66"/>
      <c r="BR758" s="66"/>
      <c r="BS758" s="66"/>
      <c r="BT758" s="66"/>
      <c r="BU758" s="66"/>
      <c r="BV758" s="66"/>
      <c r="BW758" s="66"/>
      <c r="BX758" s="66"/>
      <c r="BY758" s="66"/>
      <c r="BZ758" s="66"/>
    </row>
    <row r="759" spans="1:78" ht="15" customHeight="1">
      <c r="A759" s="66"/>
      <c r="B759" s="66"/>
      <c r="C759" s="66"/>
      <c r="D759" s="66"/>
      <c r="E759" s="85"/>
      <c r="F759" s="85"/>
      <c r="G759" s="85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6"/>
      <c r="BM759" s="66"/>
      <c r="BN759" s="66"/>
      <c r="BO759" s="66"/>
      <c r="BP759" s="66"/>
      <c r="BQ759" s="66"/>
      <c r="BR759" s="66"/>
      <c r="BS759" s="66"/>
      <c r="BT759" s="66"/>
      <c r="BU759" s="66"/>
      <c r="BV759" s="66"/>
      <c r="BW759" s="66"/>
      <c r="BX759" s="66"/>
      <c r="BY759" s="66"/>
      <c r="BZ759" s="66"/>
    </row>
    <row r="760" spans="1:78" ht="15" customHeight="1">
      <c r="A760" s="66"/>
      <c r="B760" s="66"/>
      <c r="C760" s="66"/>
      <c r="D760" s="66"/>
      <c r="E760" s="85"/>
      <c r="F760" s="85"/>
      <c r="G760" s="85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6"/>
      <c r="BM760" s="66"/>
      <c r="BN760" s="66"/>
      <c r="BO760" s="66"/>
      <c r="BP760" s="66"/>
      <c r="BQ760" s="66"/>
      <c r="BR760" s="66"/>
      <c r="BS760" s="66"/>
      <c r="BT760" s="66"/>
      <c r="BU760" s="66"/>
      <c r="BV760" s="66"/>
      <c r="BW760" s="66"/>
      <c r="BX760" s="66"/>
      <c r="BY760" s="66"/>
      <c r="BZ760" s="66"/>
    </row>
    <row r="761" spans="1:78" ht="15" customHeight="1">
      <c r="A761" s="66"/>
      <c r="B761" s="66"/>
      <c r="C761" s="66"/>
      <c r="D761" s="66"/>
      <c r="E761" s="85"/>
      <c r="F761" s="85"/>
      <c r="G761" s="85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</row>
    <row r="762" spans="1:78" ht="15" customHeight="1">
      <c r="A762" s="66"/>
      <c r="B762" s="66"/>
      <c r="C762" s="66"/>
      <c r="D762" s="66"/>
      <c r="E762" s="85"/>
      <c r="F762" s="85"/>
      <c r="G762" s="85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</row>
    <row r="763" spans="1:78" ht="15" customHeight="1">
      <c r="A763" s="66"/>
      <c r="B763" s="66"/>
      <c r="C763" s="66"/>
      <c r="D763" s="66"/>
      <c r="E763" s="85"/>
      <c r="F763" s="85"/>
      <c r="G763" s="85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6"/>
      <c r="BM763" s="66"/>
      <c r="BN763" s="66"/>
      <c r="BO763" s="66"/>
      <c r="BP763" s="66"/>
      <c r="BQ763" s="66"/>
      <c r="BR763" s="66"/>
      <c r="BS763" s="66"/>
      <c r="BT763" s="66"/>
      <c r="BU763" s="66"/>
      <c r="BV763" s="66"/>
      <c r="BW763" s="66"/>
      <c r="BX763" s="66"/>
      <c r="BY763" s="66"/>
      <c r="BZ763" s="66"/>
    </row>
    <row r="764" spans="1:78" ht="15" customHeight="1">
      <c r="A764" s="66"/>
      <c r="B764" s="66"/>
      <c r="C764" s="66"/>
      <c r="D764" s="66"/>
      <c r="E764" s="85"/>
      <c r="F764" s="85"/>
      <c r="G764" s="85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  <c r="BM764" s="66"/>
      <c r="BN764" s="66"/>
      <c r="BO764" s="66"/>
      <c r="BP764" s="66"/>
      <c r="BQ764" s="66"/>
      <c r="BR764" s="66"/>
      <c r="BS764" s="66"/>
      <c r="BT764" s="66"/>
      <c r="BU764" s="66"/>
      <c r="BV764" s="66"/>
      <c r="BW764" s="66"/>
      <c r="BX764" s="66"/>
      <c r="BY764" s="66"/>
      <c r="BZ764" s="66"/>
    </row>
    <row r="765" spans="1:78" ht="15" customHeight="1">
      <c r="A765" s="66"/>
      <c r="B765" s="66"/>
      <c r="C765" s="66"/>
      <c r="D765" s="66"/>
      <c r="E765" s="85"/>
      <c r="F765" s="85"/>
      <c r="G765" s="85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</row>
    <row r="766" spans="1:78" ht="15" customHeight="1">
      <c r="A766" s="66"/>
      <c r="B766" s="66"/>
      <c r="C766" s="66"/>
      <c r="D766" s="66"/>
      <c r="E766" s="85"/>
      <c r="F766" s="85"/>
      <c r="G766" s="85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6"/>
      <c r="BM766" s="66"/>
      <c r="BN766" s="66"/>
      <c r="BO766" s="66"/>
      <c r="BP766" s="66"/>
      <c r="BQ766" s="66"/>
      <c r="BR766" s="66"/>
      <c r="BS766" s="66"/>
      <c r="BT766" s="66"/>
      <c r="BU766" s="66"/>
      <c r="BV766" s="66"/>
      <c r="BW766" s="66"/>
      <c r="BX766" s="66"/>
      <c r="BY766" s="66"/>
      <c r="BZ766" s="66"/>
    </row>
    <row r="767" spans="1:78" ht="15" customHeight="1">
      <c r="A767" s="66"/>
      <c r="B767" s="66"/>
      <c r="C767" s="66"/>
      <c r="D767" s="66"/>
      <c r="E767" s="85"/>
      <c r="F767" s="85"/>
      <c r="G767" s="85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6"/>
      <c r="BM767" s="66"/>
      <c r="BN767" s="66"/>
      <c r="BO767" s="66"/>
      <c r="BP767" s="66"/>
      <c r="BQ767" s="66"/>
      <c r="BR767" s="66"/>
      <c r="BS767" s="66"/>
      <c r="BT767" s="66"/>
      <c r="BU767" s="66"/>
      <c r="BV767" s="66"/>
      <c r="BW767" s="66"/>
      <c r="BX767" s="66"/>
      <c r="BY767" s="66"/>
      <c r="BZ767" s="66"/>
    </row>
    <row r="768" spans="1:78" ht="15" customHeight="1">
      <c r="A768" s="66"/>
      <c r="B768" s="66"/>
      <c r="C768" s="66"/>
      <c r="D768" s="66"/>
      <c r="E768" s="85"/>
      <c r="F768" s="85"/>
      <c r="G768" s="85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6"/>
      <c r="BM768" s="66"/>
      <c r="BN768" s="66"/>
      <c r="BO768" s="66"/>
      <c r="BP768" s="66"/>
      <c r="BQ768" s="66"/>
      <c r="BR768" s="66"/>
      <c r="BS768" s="66"/>
      <c r="BT768" s="66"/>
      <c r="BU768" s="66"/>
      <c r="BV768" s="66"/>
      <c r="BW768" s="66"/>
      <c r="BX768" s="66"/>
      <c r="BY768" s="66"/>
      <c r="BZ768" s="66"/>
    </row>
    <row r="769" spans="1:78" ht="15" customHeight="1">
      <c r="A769" s="66"/>
      <c r="B769" s="66"/>
      <c r="C769" s="66"/>
      <c r="D769" s="66"/>
      <c r="E769" s="85"/>
      <c r="F769" s="85"/>
      <c r="G769" s="85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  <c r="BM769" s="66"/>
      <c r="BN769" s="66"/>
      <c r="BO769" s="66"/>
      <c r="BP769" s="66"/>
      <c r="BQ769" s="66"/>
      <c r="BR769" s="66"/>
      <c r="BS769" s="66"/>
      <c r="BT769" s="66"/>
      <c r="BU769" s="66"/>
      <c r="BV769" s="66"/>
      <c r="BW769" s="66"/>
      <c r="BX769" s="66"/>
      <c r="BY769" s="66"/>
      <c r="BZ769" s="66"/>
    </row>
    <row r="770" spans="1:78" ht="15" customHeight="1">
      <c r="A770" s="66"/>
      <c r="B770" s="66"/>
      <c r="C770" s="66"/>
      <c r="D770" s="66"/>
      <c r="E770" s="85"/>
      <c r="F770" s="85"/>
      <c r="G770" s="85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6"/>
      <c r="BM770" s="66"/>
      <c r="BN770" s="66"/>
      <c r="BO770" s="66"/>
      <c r="BP770" s="66"/>
      <c r="BQ770" s="66"/>
      <c r="BR770" s="66"/>
      <c r="BS770" s="66"/>
      <c r="BT770" s="66"/>
      <c r="BU770" s="66"/>
      <c r="BV770" s="66"/>
      <c r="BW770" s="66"/>
      <c r="BX770" s="66"/>
      <c r="BY770" s="66"/>
      <c r="BZ770" s="66"/>
    </row>
    <row r="771" spans="1:78" ht="15" customHeight="1">
      <c r="A771" s="66"/>
      <c r="B771" s="66"/>
      <c r="C771" s="66"/>
      <c r="D771" s="66"/>
      <c r="E771" s="85"/>
      <c r="F771" s="85"/>
      <c r="G771" s="85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</row>
    <row r="772" spans="1:78" ht="15" customHeight="1">
      <c r="A772" s="66"/>
      <c r="B772" s="66"/>
      <c r="C772" s="66"/>
      <c r="D772" s="66"/>
      <c r="E772" s="85"/>
      <c r="F772" s="85"/>
      <c r="G772" s="85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</row>
    <row r="773" spans="1:78" ht="15" customHeight="1">
      <c r="A773" s="66"/>
      <c r="B773" s="66"/>
      <c r="C773" s="66"/>
      <c r="D773" s="66"/>
      <c r="E773" s="85"/>
      <c r="F773" s="85"/>
      <c r="G773" s="85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6"/>
      <c r="BM773" s="66"/>
      <c r="BN773" s="66"/>
      <c r="BO773" s="66"/>
      <c r="BP773" s="66"/>
      <c r="BQ773" s="66"/>
      <c r="BR773" s="66"/>
      <c r="BS773" s="66"/>
      <c r="BT773" s="66"/>
      <c r="BU773" s="66"/>
      <c r="BV773" s="66"/>
      <c r="BW773" s="66"/>
      <c r="BX773" s="66"/>
      <c r="BY773" s="66"/>
      <c r="BZ773" s="66"/>
    </row>
    <row r="774" spans="1:78" ht="15" customHeight="1">
      <c r="A774" s="66"/>
      <c r="B774" s="66"/>
      <c r="C774" s="66"/>
      <c r="D774" s="66"/>
      <c r="E774" s="85"/>
      <c r="F774" s="85"/>
      <c r="G774" s="85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</row>
    <row r="775" spans="1:78" ht="15" customHeight="1">
      <c r="A775" s="66"/>
      <c r="B775" s="66"/>
      <c r="C775" s="66"/>
      <c r="D775" s="66"/>
      <c r="E775" s="85"/>
      <c r="F775" s="85"/>
      <c r="G775" s="85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6"/>
      <c r="BM775" s="66"/>
      <c r="BN775" s="66"/>
      <c r="BO775" s="66"/>
      <c r="BP775" s="66"/>
      <c r="BQ775" s="66"/>
      <c r="BR775" s="66"/>
      <c r="BS775" s="66"/>
      <c r="BT775" s="66"/>
      <c r="BU775" s="66"/>
      <c r="BV775" s="66"/>
      <c r="BW775" s="66"/>
      <c r="BX775" s="66"/>
      <c r="BY775" s="66"/>
      <c r="BZ775" s="66"/>
    </row>
    <row r="776" spans="1:78" ht="15" customHeight="1">
      <c r="A776" s="66"/>
      <c r="B776" s="66"/>
      <c r="C776" s="66"/>
      <c r="D776" s="66"/>
      <c r="E776" s="85"/>
      <c r="F776" s="85"/>
      <c r="G776" s="85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6"/>
      <c r="BM776" s="66"/>
      <c r="BN776" s="66"/>
      <c r="BO776" s="66"/>
      <c r="BP776" s="66"/>
      <c r="BQ776" s="66"/>
      <c r="BR776" s="66"/>
      <c r="BS776" s="66"/>
      <c r="BT776" s="66"/>
      <c r="BU776" s="66"/>
      <c r="BV776" s="66"/>
      <c r="BW776" s="66"/>
      <c r="BX776" s="66"/>
      <c r="BY776" s="66"/>
      <c r="BZ776" s="66"/>
    </row>
    <row r="777" spans="1:78" ht="15" customHeight="1">
      <c r="A777" s="66"/>
      <c r="B777" s="66"/>
      <c r="C777" s="66"/>
      <c r="D777" s="66"/>
      <c r="E777" s="85"/>
      <c r="F777" s="85"/>
      <c r="G777" s="85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6"/>
      <c r="BM777" s="66"/>
      <c r="BN777" s="66"/>
      <c r="BO777" s="66"/>
      <c r="BP777" s="66"/>
      <c r="BQ777" s="66"/>
      <c r="BR777" s="66"/>
      <c r="BS777" s="66"/>
      <c r="BT777" s="66"/>
      <c r="BU777" s="66"/>
      <c r="BV777" s="66"/>
      <c r="BW777" s="66"/>
      <c r="BX777" s="66"/>
      <c r="BY777" s="66"/>
      <c r="BZ777" s="66"/>
    </row>
    <row r="778" spans="1:78" ht="15" customHeight="1">
      <c r="A778" s="66"/>
      <c r="B778" s="66"/>
      <c r="C778" s="66"/>
      <c r="D778" s="66"/>
      <c r="E778" s="85"/>
      <c r="F778" s="85"/>
      <c r="G778" s="85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6"/>
      <c r="BM778" s="66"/>
      <c r="BN778" s="66"/>
      <c r="BO778" s="66"/>
      <c r="BP778" s="66"/>
      <c r="BQ778" s="66"/>
      <c r="BR778" s="66"/>
      <c r="BS778" s="66"/>
      <c r="BT778" s="66"/>
      <c r="BU778" s="66"/>
      <c r="BV778" s="66"/>
      <c r="BW778" s="66"/>
      <c r="BX778" s="66"/>
      <c r="BY778" s="66"/>
      <c r="BZ778" s="66"/>
    </row>
    <row r="779" spans="1:78" ht="15" customHeight="1">
      <c r="A779" s="66"/>
      <c r="B779" s="66"/>
      <c r="C779" s="66"/>
      <c r="D779" s="66"/>
      <c r="E779" s="85"/>
      <c r="F779" s="85"/>
      <c r="G779" s="85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6"/>
      <c r="BM779" s="66"/>
      <c r="BN779" s="66"/>
      <c r="BO779" s="66"/>
      <c r="BP779" s="66"/>
      <c r="BQ779" s="66"/>
      <c r="BR779" s="66"/>
      <c r="BS779" s="66"/>
      <c r="BT779" s="66"/>
      <c r="BU779" s="66"/>
      <c r="BV779" s="66"/>
      <c r="BW779" s="66"/>
      <c r="BX779" s="66"/>
      <c r="BY779" s="66"/>
      <c r="BZ779" s="66"/>
    </row>
    <row r="780" spans="1:78" ht="15" customHeight="1">
      <c r="A780" s="66"/>
      <c r="B780" s="66"/>
      <c r="C780" s="66"/>
      <c r="D780" s="66"/>
      <c r="E780" s="85"/>
      <c r="F780" s="85"/>
      <c r="G780" s="85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6"/>
      <c r="BM780" s="66"/>
      <c r="BN780" s="66"/>
      <c r="BO780" s="66"/>
      <c r="BP780" s="66"/>
      <c r="BQ780" s="66"/>
      <c r="BR780" s="66"/>
      <c r="BS780" s="66"/>
      <c r="BT780" s="66"/>
      <c r="BU780" s="66"/>
      <c r="BV780" s="66"/>
      <c r="BW780" s="66"/>
      <c r="BX780" s="66"/>
      <c r="BY780" s="66"/>
      <c r="BZ780" s="66"/>
    </row>
    <row r="781" spans="1:78" ht="15" customHeight="1">
      <c r="A781" s="66"/>
      <c r="B781" s="66"/>
      <c r="C781" s="66"/>
      <c r="D781" s="66"/>
      <c r="E781" s="85"/>
      <c r="F781" s="85"/>
      <c r="G781" s="85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6"/>
      <c r="BM781" s="66"/>
      <c r="BN781" s="66"/>
      <c r="BO781" s="66"/>
      <c r="BP781" s="66"/>
      <c r="BQ781" s="66"/>
      <c r="BR781" s="66"/>
      <c r="BS781" s="66"/>
      <c r="BT781" s="66"/>
      <c r="BU781" s="66"/>
      <c r="BV781" s="66"/>
      <c r="BW781" s="66"/>
      <c r="BX781" s="66"/>
      <c r="BY781" s="66"/>
      <c r="BZ781" s="66"/>
    </row>
    <row r="782" spans="1:78" ht="15" customHeight="1">
      <c r="A782" s="66"/>
      <c r="B782" s="66"/>
      <c r="C782" s="66"/>
      <c r="D782" s="66"/>
      <c r="E782" s="85"/>
      <c r="F782" s="85"/>
      <c r="G782" s="85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6"/>
      <c r="BM782" s="66"/>
      <c r="BN782" s="66"/>
      <c r="BO782" s="66"/>
      <c r="BP782" s="66"/>
      <c r="BQ782" s="66"/>
      <c r="BR782" s="66"/>
      <c r="BS782" s="66"/>
      <c r="BT782" s="66"/>
      <c r="BU782" s="66"/>
      <c r="BV782" s="66"/>
      <c r="BW782" s="66"/>
      <c r="BX782" s="66"/>
      <c r="BY782" s="66"/>
      <c r="BZ782" s="66"/>
    </row>
    <row r="783" spans="1:78" ht="15" customHeight="1">
      <c r="A783" s="66"/>
      <c r="B783" s="66"/>
      <c r="C783" s="66"/>
      <c r="D783" s="66"/>
      <c r="E783" s="85"/>
      <c r="F783" s="85"/>
      <c r="G783" s="85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6"/>
      <c r="BM783" s="66"/>
      <c r="BN783" s="66"/>
      <c r="BO783" s="66"/>
      <c r="BP783" s="66"/>
      <c r="BQ783" s="66"/>
      <c r="BR783" s="66"/>
      <c r="BS783" s="66"/>
      <c r="BT783" s="66"/>
      <c r="BU783" s="66"/>
      <c r="BV783" s="66"/>
      <c r="BW783" s="66"/>
      <c r="BX783" s="66"/>
      <c r="BY783" s="66"/>
      <c r="BZ783" s="66"/>
    </row>
    <row r="784" spans="1:78" ht="15" customHeight="1">
      <c r="A784" s="66"/>
      <c r="B784" s="66"/>
      <c r="C784" s="66"/>
      <c r="D784" s="66"/>
      <c r="E784" s="85"/>
      <c r="F784" s="85"/>
      <c r="G784" s="85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6"/>
      <c r="BM784" s="66"/>
      <c r="BN784" s="66"/>
      <c r="BO784" s="66"/>
      <c r="BP784" s="66"/>
      <c r="BQ784" s="66"/>
      <c r="BR784" s="66"/>
      <c r="BS784" s="66"/>
      <c r="BT784" s="66"/>
      <c r="BU784" s="66"/>
      <c r="BV784" s="66"/>
      <c r="BW784" s="66"/>
      <c r="BX784" s="66"/>
      <c r="BY784" s="66"/>
      <c r="BZ784" s="66"/>
    </row>
    <row r="785" spans="1:78" ht="15" customHeight="1">
      <c r="A785" s="66"/>
      <c r="B785" s="66"/>
      <c r="C785" s="66"/>
      <c r="D785" s="66"/>
      <c r="E785" s="85"/>
      <c r="F785" s="85"/>
      <c r="G785" s="85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6"/>
      <c r="BM785" s="66"/>
      <c r="BN785" s="66"/>
      <c r="BO785" s="66"/>
      <c r="BP785" s="66"/>
      <c r="BQ785" s="66"/>
      <c r="BR785" s="66"/>
      <c r="BS785" s="66"/>
      <c r="BT785" s="66"/>
      <c r="BU785" s="66"/>
      <c r="BV785" s="66"/>
      <c r="BW785" s="66"/>
      <c r="BX785" s="66"/>
      <c r="BY785" s="66"/>
      <c r="BZ785" s="66"/>
    </row>
    <row r="786" spans="1:78" ht="15" customHeight="1">
      <c r="A786" s="66"/>
      <c r="B786" s="66"/>
      <c r="C786" s="66"/>
      <c r="D786" s="66"/>
      <c r="E786" s="85"/>
      <c r="F786" s="85"/>
      <c r="G786" s="85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</row>
    <row r="787" spans="1:78" ht="15" customHeight="1">
      <c r="A787" s="66"/>
      <c r="B787" s="66"/>
      <c r="C787" s="66"/>
      <c r="D787" s="66"/>
      <c r="E787" s="85"/>
      <c r="F787" s="85"/>
      <c r="G787" s="85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6"/>
      <c r="BM787" s="66"/>
      <c r="BN787" s="66"/>
      <c r="BO787" s="66"/>
      <c r="BP787" s="66"/>
      <c r="BQ787" s="66"/>
      <c r="BR787" s="66"/>
      <c r="BS787" s="66"/>
      <c r="BT787" s="66"/>
      <c r="BU787" s="66"/>
      <c r="BV787" s="66"/>
      <c r="BW787" s="66"/>
      <c r="BX787" s="66"/>
      <c r="BY787" s="66"/>
      <c r="BZ787" s="66"/>
    </row>
    <row r="788" spans="1:78" ht="15" customHeight="1">
      <c r="A788" s="66"/>
      <c r="B788" s="66"/>
      <c r="C788" s="66"/>
      <c r="D788" s="66"/>
      <c r="E788" s="85"/>
      <c r="F788" s="85"/>
      <c r="G788" s="85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6"/>
      <c r="BM788" s="66"/>
      <c r="BN788" s="66"/>
      <c r="BO788" s="66"/>
      <c r="BP788" s="66"/>
      <c r="BQ788" s="66"/>
      <c r="BR788" s="66"/>
      <c r="BS788" s="66"/>
      <c r="BT788" s="66"/>
      <c r="BU788" s="66"/>
      <c r="BV788" s="66"/>
      <c r="BW788" s="66"/>
      <c r="BX788" s="66"/>
      <c r="BY788" s="66"/>
      <c r="BZ788" s="66"/>
    </row>
    <row r="789" spans="1:78" ht="15" customHeight="1">
      <c r="A789" s="66"/>
      <c r="B789" s="66"/>
      <c r="C789" s="66"/>
      <c r="D789" s="66"/>
      <c r="E789" s="85"/>
      <c r="F789" s="85"/>
      <c r="G789" s="85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</row>
    <row r="790" spans="1:78" ht="15" customHeight="1">
      <c r="A790" s="66"/>
      <c r="B790" s="66"/>
      <c r="C790" s="66"/>
      <c r="D790" s="66"/>
      <c r="E790" s="85"/>
      <c r="F790" s="85"/>
      <c r="G790" s="85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6"/>
      <c r="BM790" s="66"/>
      <c r="BN790" s="66"/>
      <c r="BO790" s="66"/>
      <c r="BP790" s="66"/>
      <c r="BQ790" s="66"/>
      <c r="BR790" s="66"/>
      <c r="BS790" s="66"/>
      <c r="BT790" s="66"/>
      <c r="BU790" s="66"/>
      <c r="BV790" s="66"/>
      <c r="BW790" s="66"/>
      <c r="BX790" s="66"/>
      <c r="BY790" s="66"/>
      <c r="BZ790" s="66"/>
    </row>
    <row r="791" spans="1:78" ht="15" customHeight="1">
      <c r="A791" s="66"/>
      <c r="B791" s="66"/>
      <c r="C791" s="66"/>
      <c r="D791" s="66"/>
      <c r="E791" s="85"/>
      <c r="F791" s="85"/>
      <c r="G791" s="85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6"/>
      <c r="BM791" s="66"/>
      <c r="BN791" s="66"/>
      <c r="BO791" s="66"/>
      <c r="BP791" s="66"/>
      <c r="BQ791" s="66"/>
      <c r="BR791" s="66"/>
      <c r="BS791" s="66"/>
      <c r="BT791" s="66"/>
      <c r="BU791" s="66"/>
      <c r="BV791" s="66"/>
      <c r="BW791" s="66"/>
      <c r="BX791" s="66"/>
      <c r="BY791" s="66"/>
      <c r="BZ791" s="66"/>
    </row>
    <row r="792" spans="1:78" ht="15" customHeight="1">
      <c r="A792" s="66"/>
      <c r="B792" s="66"/>
      <c r="C792" s="66"/>
      <c r="D792" s="66"/>
      <c r="E792" s="85"/>
      <c r="F792" s="85"/>
      <c r="G792" s="85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6"/>
      <c r="BM792" s="66"/>
      <c r="BN792" s="66"/>
      <c r="BO792" s="66"/>
      <c r="BP792" s="66"/>
      <c r="BQ792" s="66"/>
      <c r="BR792" s="66"/>
      <c r="BS792" s="66"/>
      <c r="BT792" s="66"/>
      <c r="BU792" s="66"/>
      <c r="BV792" s="66"/>
      <c r="BW792" s="66"/>
      <c r="BX792" s="66"/>
      <c r="BY792" s="66"/>
      <c r="BZ792" s="66"/>
    </row>
    <row r="793" spans="1:78" ht="15" customHeight="1">
      <c r="A793" s="66"/>
      <c r="B793" s="66"/>
      <c r="C793" s="66"/>
      <c r="D793" s="66"/>
      <c r="E793" s="85"/>
      <c r="F793" s="85"/>
      <c r="G793" s="85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6"/>
      <c r="BM793" s="66"/>
      <c r="BN793" s="66"/>
      <c r="BO793" s="66"/>
      <c r="BP793" s="66"/>
      <c r="BQ793" s="66"/>
      <c r="BR793" s="66"/>
      <c r="BS793" s="66"/>
      <c r="BT793" s="66"/>
      <c r="BU793" s="66"/>
      <c r="BV793" s="66"/>
      <c r="BW793" s="66"/>
      <c r="BX793" s="66"/>
      <c r="BY793" s="66"/>
      <c r="BZ793" s="66"/>
    </row>
    <row r="794" spans="1:78" ht="15" customHeight="1">
      <c r="A794" s="66"/>
      <c r="B794" s="66"/>
      <c r="C794" s="66"/>
      <c r="D794" s="66"/>
      <c r="E794" s="85"/>
      <c r="F794" s="85"/>
      <c r="G794" s="85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6"/>
      <c r="BM794" s="66"/>
      <c r="BN794" s="66"/>
      <c r="BO794" s="66"/>
      <c r="BP794" s="66"/>
      <c r="BQ794" s="66"/>
      <c r="BR794" s="66"/>
      <c r="BS794" s="66"/>
      <c r="BT794" s="66"/>
      <c r="BU794" s="66"/>
      <c r="BV794" s="66"/>
      <c r="BW794" s="66"/>
      <c r="BX794" s="66"/>
      <c r="BY794" s="66"/>
      <c r="BZ794" s="66"/>
    </row>
    <row r="795" spans="1:78" ht="15" customHeight="1">
      <c r="A795" s="66"/>
      <c r="B795" s="66"/>
      <c r="C795" s="66"/>
      <c r="D795" s="66"/>
      <c r="E795" s="85"/>
      <c r="F795" s="85"/>
      <c r="G795" s="85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6"/>
      <c r="BM795" s="66"/>
      <c r="BN795" s="66"/>
      <c r="BO795" s="66"/>
      <c r="BP795" s="66"/>
      <c r="BQ795" s="66"/>
      <c r="BR795" s="66"/>
      <c r="BS795" s="66"/>
      <c r="BT795" s="66"/>
      <c r="BU795" s="66"/>
      <c r="BV795" s="66"/>
      <c r="BW795" s="66"/>
      <c r="BX795" s="66"/>
      <c r="BY795" s="66"/>
      <c r="BZ795" s="66"/>
    </row>
    <row r="796" spans="1:78" ht="15" customHeight="1">
      <c r="A796" s="66"/>
      <c r="B796" s="66"/>
      <c r="C796" s="66"/>
      <c r="D796" s="66"/>
      <c r="E796" s="85"/>
      <c r="F796" s="85"/>
      <c r="G796" s="85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6"/>
      <c r="BM796" s="66"/>
      <c r="BN796" s="66"/>
      <c r="BO796" s="66"/>
      <c r="BP796" s="66"/>
      <c r="BQ796" s="66"/>
      <c r="BR796" s="66"/>
      <c r="BS796" s="66"/>
      <c r="BT796" s="66"/>
      <c r="BU796" s="66"/>
      <c r="BV796" s="66"/>
      <c r="BW796" s="66"/>
      <c r="BX796" s="66"/>
      <c r="BY796" s="66"/>
      <c r="BZ796" s="66"/>
    </row>
    <row r="797" spans="1:78" ht="15" customHeight="1">
      <c r="A797" s="66"/>
      <c r="B797" s="66"/>
      <c r="C797" s="66"/>
      <c r="D797" s="66"/>
      <c r="E797" s="85"/>
      <c r="F797" s="85"/>
      <c r="G797" s="85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</row>
    <row r="798" spans="1:78" ht="15" customHeight="1">
      <c r="A798" s="66"/>
      <c r="B798" s="66"/>
      <c r="C798" s="66"/>
      <c r="D798" s="66"/>
      <c r="E798" s="85"/>
      <c r="F798" s="85"/>
      <c r="G798" s="85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6"/>
      <c r="BM798" s="66"/>
      <c r="BN798" s="66"/>
      <c r="BO798" s="66"/>
      <c r="BP798" s="66"/>
      <c r="BQ798" s="66"/>
      <c r="BR798" s="66"/>
      <c r="BS798" s="66"/>
      <c r="BT798" s="66"/>
      <c r="BU798" s="66"/>
      <c r="BV798" s="66"/>
      <c r="BW798" s="66"/>
      <c r="BX798" s="66"/>
      <c r="BY798" s="66"/>
      <c r="BZ798" s="66"/>
    </row>
    <row r="799" spans="1:78" ht="15" customHeight="1">
      <c r="A799" s="66"/>
      <c r="B799" s="66"/>
      <c r="C799" s="66"/>
      <c r="D799" s="66"/>
      <c r="E799" s="85"/>
      <c r="F799" s="85"/>
      <c r="G799" s="85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</row>
    <row r="800" spans="1:78" ht="15" customHeight="1">
      <c r="A800" s="66"/>
      <c r="B800" s="66"/>
      <c r="C800" s="66"/>
      <c r="D800" s="66"/>
      <c r="E800" s="85"/>
      <c r="F800" s="85"/>
      <c r="G800" s="85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6"/>
      <c r="BM800" s="66"/>
      <c r="BN800" s="66"/>
      <c r="BO800" s="66"/>
      <c r="BP800" s="66"/>
      <c r="BQ800" s="66"/>
      <c r="BR800" s="66"/>
      <c r="BS800" s="66"/>
      <c r="BT800" s="66"/>
      <c r="BU800" s="66"/>
      <c r="BV800" s="66"/>
      <c r="BW800" s="66"/>
      <c r="BX800" s="66"/>
      <c r="BY800" s="66"/>
      <c r="BZ800" s="66"/>
    </row>
    <row r="801" spans="1:78" ht="15" customHeight="1">
      <c r="A801" s="66"/>
      <c r="B801" s="66"/>
      <c r="C801" s="66"/>
      <c r="D801" s="66"/>
      <c r="E801" s="85"/>
      <c r="F801" s="85"/>
      <c r="G801" s="85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6"/>
      <c r="BM801" s="66"/>
      <c r="BN801" s="66"/>
      <c r="BO801" s="66"/>
      <c r="BP801" s="66"/>
      <c r="BQ801" s="66"/>
      <c r="BR801" s="66"/>
      <c r="BS801" s="66"/>
      <c r="BT801" s="66"/>
      <c r="BU801" s="66"/>
      <c r="BV801" s="66"/>
      <c r="BW801" s="66"/>
      <c r="BX801" s="66"/>
      <c r="BY801" s="66"/>
      <c r="BZ801" s="66"/>
    </row>
    <row r="802" spans="1:78" ht="15" customHeight="1">
      <c r="A802" s="66"/>
      <c r="B802" s="66"/>
      <c r="C802" s="66"/>
      <c r="D802" s="66"/>
      <c r="E802" s="85"/>
      <c r="F802" s="85"/>
      <c r="G802" s="85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6"/>
      <c r="BM802" s="66"/>
      <c r="BN802" s="66"/>
      <c r="BO802" s="66"/>
      <c r="BP802" s="66"/>
      <c r="BQ802" s="66"/>
      <c r="BR802" s="66"/>
      <c r="BS802" s="66"/>
      <c r="BT802" s="66"/>
      <c r="BU802" s="66"/>
      <c r="BV802" s="66"/>
      <c r="BW802" s="66"/>
      <c r="BX802" s="66"/>
      <c r="BY802" s="66"/>
      <c r="BZ802" s="66"/>
    </row>
    <row r="803" spans="1:78" ht="15" customHeight="1">
      <c r="A803" s="66"/>
      <c r="B803" s="66"/>
      <c r="C803" s="66"/>
      <c r="D803" s="66"/>
      <c r="E803" s="85"/>
      <c r="F803" s="85"/>
      <c r="G803" s="85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6"/>
      <c r="BM803" s="66"/>
      <c r="BN803" s="66"/>
      <c r="BO803" s="66"/>
      <c r="BP803" s="66"/>
      <c r="BQ803" s="66"/>
      <c r="BR803" s="66"/>
      <c r="BS803" s="66"/>
      <c r="BT803" s="66"/>
      <c r="BU803" s="66"/>
      <c r="BV803" s="66"/>
      <c r="BW803" s="66"/>
      <c r="BX803" s="66"/>
      <c r="BY803" s="66"/>
      <c r="BZ803" s="66"/>
    </row>
    <row r="804" spans="1:78" ht="15" customHeight="1">
      <c r="A804" s="66"/>
      <c r="B804" s="66"/>
      <c r="C804" s="66"/>
      <c r="D804" s="66"/>
      <c r="E804" s="85"/>
      <c r="F804" s="85"/>
      <c r="G804" s="85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6"/>
      <c r="BM804" s="66"/>
      <c r="BN804" s="66"/>
      <c r="BO804" s="66"/>
      <c r="BP804" s="66"/>
      <c r="BQ804" s="66"/>
      <c r="BR804" s="66"/>
      <c r="BS804" s="66"/>
      <c r="BT804" s="66"/>
      <c r="BU804" s="66"/>
      <c r="BV804" s="66"/>
      <c r="BW804" s="66"/>
      <c r="BX804" s="66"/>
      <c r="BY804" s="66"/>
      <c r="BZ804" s="66"/>
    </row>
    <row r="805" spans="1:78" ht="15" customHeight="1">
      <c r="A805" s="66"/>
      <c r="B805" s="66"/>
      <c r="C805" s="66"/>
      <c r="D805" s="66"/>
      <c r="E805" s="85"/>
      <c r="F805" s="85"/>
      <c r="G805" s="85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6"/>
      <c r="BM805" s="66"/>
      <c r="BN805" s="66"/>
      <c r="BO805" s="66"/>
      <c r="BP805" s="66"/>
      <c r="BQ805" s="66"/>
      <c r="BR805" s="66"/>
      <c r="BS805" s="66"/>
      <c r="BT805" s="66"/>
      <c r="BU805" s="66"/>
      <c r="BV805" s="66"/>
      <c r="BW805" s="66"/>
      <c r="BX805" s="66"/>
      <c r="BY805" s="66"/>
      <c r="BZ805" s="66"/>
    </row>
    <row r="806" spans="1:78" ht="15" customHeight="1">
      <c r="A806" s="66"/>
      <c r="B806" s="66"/>
      <c r="C806" s="66"/>
      <c r="D806" s="66"/>
      <c r="E806" s="85"/>
      <c r="F806" s="85"/>
      <c r="G806" s="85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6"/>
      <c r="BM806" s="66"/>
      <c r="BN806" s="66"/>
      <c r="BO806" s="66"/>
      <c r="BP806" s="66"/>
      <c r="BQ806" s="66"/>
      <c r="BR806" s="66"/>
      <c r="BS806" s="66"/>
      <c r="BT806" s="66"/>
      <c r="BU806" s="66"/>
      <c r="BV806" s="66"/>
      <c r="BW806" s="66"/>
      <c r="BX806" s="66"/>
      <c r="BY806" s="66"/>
      <c r="BZ806" s="66"/>
    </row>
    <row r="807" spans="1:78" ht="15" customHeight="1">
      <c r="A807" s="66"/>
      <c r="B807" s="66"/>
      <c r="C807" s="66"/>
      <c r="D807" s="66"/>
      <c r="E807" s="85"/>
      <c r="F807" s="85"/>
      <c r="G807" s="85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6"/>
      <c r="BM807" s="66"/>
      <c r="BN807" s="66"/>
      <c r="BO807" s="66"/>
      <c r="BP807" s="66"/>
      <c r="BQ807" s="66"/>
      <c r="BR807" s="66"/>
      <c r="BS807" s="66"/>
      <c r="BT807" s="66"/>
      <c r="BU807" s="66"/>
      <c r="BV807" s="66"/>
      <c r="BW807" s="66"/>
      <c r="BX807" s="66"/>
      <c r="BY807" s="66"/>
      <c r="BZ807" s="66"/>
    </row>
    <row r="808" spans="1:78" ht="15" customHeight="1">
      <c r="A808" s="66"/>
      <c r="B808" s="66"/>
      <c r="C808" s="66"/>
      <c r="D808" s="66"/>
      <c r="E808" s="85"/>
      <c r="F808" s="85"/>
      <c r="G808" s="85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6"/>
      <c r="BM808" s="66"/>
      <c r="BN808" s="66"/>
      <c r="BO808" s="66"/>
      <c r="BP808" s="66"/>
      <c r="BQ808" s="66"/>
      <c r="BR808" s="66"/>
      <c r="BS808" s="66"/>
      <c r="BT808" s="66"/>
      <c r="BU808" s="66"/>
      <c r="BV808" s="66"/>
      <c r="BW808" s="66"/>
      <c r="BX808" s="66"/>
      <c r="BY808" s="66"/>
      <c r="BZ808" s="66"/>
    </row>
    <row r="809" spans="1:78" ht="15" customHeight="1">
      <c r="A809" s="66"/>
      <c r="B809" s="66"/>
      <c r="C809" s="66"/>
      <c r="D809" s="66"/>
      <c r="E809" s="85"/>
      <c r="F809" s="85"/>
      <c r="G809" s="85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</row>
    <row r="810" spans="1:78" ht="15" customHeight="1">
      <c r="A810" s="66"/>
      <c r="B810" s="66"/>
      <c r="C810" s="66"/>
      <c r="D810" s="66"/>
      <c r="E810" s="85"/>
      <c r="F810" s="85"/>
      <c r="G810" s="85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</row>
    <row r="811" spans="1:78" ht="15" customHeight="1">
      <c r="A811" s="66"/>
      <c r="B811" s="66"/>
      <c r="C811" s="66"/>
      <c r="D811" s="66"/>
      <c r="E811" s="85"/>
      <c r="F811" s="85"/>
      <c r="G811" s="85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</row>
    <row r="812" spans="1:78" ht="15" customHeight="1">
      <c r="A812" s="66"/>
      <c r="B812" s="66"/>
      <c r="C812" s="66"/>
      <c r="D812" s="66"/>
      <c r="E812" s="85"/>
      <c r="F812" s="85"/>
      <c r="G812" s="85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6"/>
      <c r="BM812" s="66"/>
      <c r="BN812" s="66"/>
      <c r="BO812" s="66"/>
      <c r="BP812" s="66"/>
      <c r="BQ812" s="66"/>
      <c r="BR812" s="66"/>
      <c r="BS812" s="66"/>
      <c r="BT812" s="66"/>
      <c r="BU812" s="66"/>
      <c r="BV812" s="66"/>
      <c r="BW812" s="66"/>
      <c r="BX812" s="66"/>
      <c r="BY812" s="66"/>
      <c r="BZ812" s="66"/>
    </row>
    <row r="813" spans="1:78" ht="15" customHeight="1">
      <c r="A813" s="66"/>
      <c r="B813" s="66"/>
      <c r="C813" s="66"/>
      <c r="D813" s="66"/>
      <c r="E813" s="85"/>
      <c r="F813" s="85"/>
      <c r="G813" s="85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6"/>
      <c r="BM813" s="66"/>
      <c r="BN813" s="66"/>
      <c r="BO813" s="66"/>
      <c r="BP813" s="66"/>
      <c r="BQ813" s="66"/>
      <c r="BR813" s="66"/>
      <c r="BS813" s="66"/>
      <c r="BT813" s="66"/>
      <c r="BU813" s="66"/>
      <c r="BV813" s="66"/>
      <c r="BW813" s="66"/>
      <c r="BX813" s="66"/>
      <c r="BY813" s="66"/>
      <c r="BZ813" s="66"/>
    </row>
    <row r="814" spans="1:78" ht="15" customHeight="1">
      <c r="A814" s="66"/>
      <c r="B814" s="66"/>
      <c r="C814" s="66"/>
      <c r="D814" s="66"/>
      <c r="E814" s="85"/>
      <c r="F814" s="85"/>
      <c r="G814" s="85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</row>
    <row r="815" spans="1:78" ht="15" customHeight="1">
      <c r="A815" s="66"/>
      <c r="B815" s="66"/>
      <c r="C815" s="66"/>
      <c r="D815" s="66"/>
      <c r="E815" s="85"/>
      <c r="F815" s="85"/>
      <c r="G815" s="85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6"/>
      <c r="BM815" s="66"/>
      <c r="BN815" s="66"/>
      <c r="BO815" s="66"/>
      <c r="BP815" s="66"/>
      <c r="BQ815" s="66"/>
      <c r="BR815" s="66"/>
      <c r="BS815" s="66"/>
      <c r="BT815" s="66"/>
      <c r="BU815" s="66"/>
      <c r="BV815" s="66"/>
      <c r="BW815" s="66"/>
      <c r="BX815" s="66"/>
      <c r="BY815" s="66"/>
      <c r="BZ815" s="66"/>
    </row>
    <row r="816" spans="1:78" ht="15" customHeight="1">
      <c r="A816" s="66"/>
      <c r="B816" s="66"/>
      <c r="C816" s="66"/>
      <c r="D816" s="66"/>
      <c r="E816" s="85"/>
      <c r="F816" s="85"/>
      <c r="G816" s="85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  <c r="BM816" s="66"/>
      <c r="BN816" s="66"/>
      <c r="BO816" s="66"/>
      <c r="BP816" s="66"/>
      <c r="BQ816" s="66"/>
      <c r="BR816" s="66"/>
      <c r="BS816" s="66"/>
      <c r="BT816" s="66"/>
      <c r="BU816" s="66"/>
      <c r="BV816" s="66"/>
      <c r="BW816" s="66"/>
      <c r="BX816" s="66"/>
      <c r="BY816" s="66"/>
      <c r="BZ816" s="66"/>
    </row>
    <row r="817" spans="1:78" ht="15" customHeight="1">
      <c r="A817" s="66"/>
      <c r="B817" s="66"/>
      <c r="C817" s="66"/>
      <c r="D817" s="66"/>
      <c r="E817" s="85"/>
      <c r="F817" s="85"/>
      <c r="G817" s="85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  <c r="BM817" s="66"/>
      <c r="BN817" s="66"/>
      <c r="BO817" s="66"/>
      <c r="BP817" s="66"/>
      <c r="BQ817" s="66"/>
      <c r="BR817" s="66"/>
      <c r="BS817" s="66"/>
      <c r="BT817" s="66"/>
      <c r="BU817" s="66"/>
      <c r="BV817" s="66"/>
      <c r="BW817" s="66"/>
      <c r="BX817" s="66"/>
      <c r="BY817" s="66"/>
      <c r="BZ817" s="66"/>
    </row>
    <row r="818" spans="1:78" ht="15" customHeight="1">
      <c r="A818" s="66"/>
      <c r="B818" s="66"/>
      <c r="C818" s="66"/>
      <c r="D818" s="66"/>
      <c r="E818" s="85"/>
      <c r="F818" s="85"/>
      <c r="G818" s="85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</row>
    <row r="819" spans="1:78" ht="15" customHeight="1">
      <c r="A819" s="66"/>
      <c r="B819" s="66"/>
      <c r="C819" s="66"/>
      <c r="D819" s="66"/>
      <c r="E819" s="85"/>
      <c r="F819" s="85"/>
      <c r="G819" s="85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6"/>
      <c r="BM819" s="66"/>
      <c r="BN819" s="66"/>
      <c r="BO819" s="66"/>
      <c r="BP819" s="66"/>
      <c r="BQ819" s="66"/>
      <c r="BR819" s="66"/>
      <c r="BS819" s="66"/>
      <c r="BT819" s="66"/>
      <c r="BU819" s="66"/>
      <c r="BV819" s="66"/>
      <c r="BW819" s="66"/>
      <c r="BX819" s="66"/>
      <c r="BY819" s="66"/>
      <c r="BZ819" s="66"/>
    </row>
    <row r="820" spans="1:78" ht="15" customHeight="1">
      <c r="A820" s="66"/>
      <c r="B820" s="66"/>
      <c r="C820" s="66"/>
      <c r="D820" s="66"/>
      <c r="E820" s="85"/>
      <c r="F820" s="85"/>
      <c r="G820" s="85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6"/>
      <c r="BM820" s="66"/>
      <c r="BN820" s="66"/>
      <c r="BO820" s="66"/>
      <c r="BP820" s="66"/>
      <c r="BQ820" s="66"/>
      <c r="BR820" s="66"/>
      <c r="BS820" s="66"/>
      <c r="BT820" s="66"/>
      <c r="BU820" s="66"/>
      <c r="BV820" s="66"/>
      <c r="BW820" s="66"/>
      <c r="BX820" s="66"/>
      <c r="BY820" s="66"/>
      <c r="BZ820" s="66"/>
    </row>
    <row r="821" spans="1:78" ht="15" customHeight="1">
      <c r="A821" s="66"/>
      <c r="B821" s="66"/>
      <c r="C821" s="66"/>
      <c r="D821" s="66"/>
      <c r="E821" s="85"/>
      <c r="F821" s="85"/>
      <c r="G821" s="85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6"/>
      <c r="BM821" s="66"/>
      <c r="BN821" s="66"/>
      <c r="BO821" s="66"/>
      <c r="BP821" s="66"/>
      <c r="BQ821" s="66"/>
      <c r="BR821" s="66"/>
      <c r="BS821" s="66"/>
      <c r="BT821" s="66"/>
      <c r="BU821" s="66"/>
      <c r="BV821" s="66"/>
      <c r="BW821" s="66"/>
      <c r="BX821" s="66"/>
      <c r="BY821" s="66"/>
      <c r="BZ821" s="66"/>
    </row>
    <row r="822" spans="1:78" ht="15" customHeight="1">
      <c r="A822" s="66"/>
      <c r="B822" s="66"/>
      <c r="C822" s="66"/>
      <c r="D822" s="66"/>
      <c r="E822" s="85"/>
      <c r="F822" s="85"/>
      <c r="G822" s="85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6"/>
      <c r="BM822" s="66"/>
      <c r="BN822" s="66"/>
      <c r="BO822" s="66"/>
      <c r="BP822" s="66"/>
      <c r="BQ822" s="66"/>
      <c r="BR822" s="66"/>
      <c r="BS822" s="66"/>
      <c r="BT822" s="66"/>
      <c r="BU822" s="66"/>
      <c r="BV822" s="66"/>
      <c r="BW822" s="66"/>
      <c r="BX822" s="66"/>
      <c r="BY822" s="66"/>
      <c r="BZ822" s="66"/>
    </row>
    <row r="823" spans="1:78" ht="15" customHeight="1">
      <c r="A823" s="66"/>
      <c r="B823" s="66"/>
      <c r="C823" s="66"/>
      <c r="D823" s="66"/>
      <c r="E823" s="85"/>
      <c r="F823" s="85"/>
      <c r="G823" s="85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6"/>
      <c r="BM823" s="66"/>
      <c r="BN823" s="66"/>
      <c r="BO823" s="66"/>
      <c r="BP823" s="66"/>
      <c r="BQ823" s="66"/>
      <c r="BR823" s="66"/>
      <c r="BS823" s="66"/>
      <c r="BT823" s="66"/>
      <c r="BU823" s="66"/>
      <c r="BV823" s="66"/>
      <c r="BW823" s="66"/>
      <c r="BX823" s="66"/>
      <c r="BY823" s="66"/>
      <c r="BZ823" s="66"/>
    </row>
    <row r="824" spans="1:78" ht="15" customHeight="1">
      <c r="A824" s="66"/>
      <c r="B824" s="66"/>
      <c r="C824" s="66"/>
      <c r="D824" s="66"/>
      <c r="E824" s="85"/>
      <c r="F824" s="85"/>
      <c r="G824" s="85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6"/>
      <c r="BM824" s="66"/>
      <c r="BN824" s="66"/>
      <c r="BO824" s="66"/>
      <c r="BP824" s="66"/>
      <c r="BQ824" s="66"/>
      <c r="BR824" s="66"/>
      <c r="BS824" s="66"/>
      <c r="BT824" s="66"/>
      <c r="BU824" s="66"/>
      <c r="BV824" s="66"/>
      <c r="BW824" s="66"/>
      <c r="BX824" s="66"/>
      <c r="BY824" s="66"/>
      <c r="BZ824" s="66"/>
    </row>
    <row r="825" spans="1:78" ht="15" customHeight="1">
      <c r="A825" s="66"/>
      <c r="B825" s="66"/>
      <c r="C825" s="66"/>
      <c r="D825" s="66"/>
      <c r="E825" s="85"/>
      <c r="F825" s="85"/>
      <c r="G825" s="85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6"/>
      <c r="BM825" s="66"/>
      <c r="BN825" s="66"/>
      <c r="BO825" s="66"/>
      <c r="BP825" s="66"/>
      <c r="BQ825" s="66"/>
      <c r="BR825" s="66"/>
      <c r="BS825" s="66"/>
      <c r="BT825" s="66"/>
      <c r="BU825" s="66"/>
      <c r="BV825" s="66"/>
      <c r="BW825" s="66"/>
      <c r="BX825" s="66"/>
      <c r="BY825" s="66"/>
      <c r="BZ825" s="66"/>
    </row>
    <row r="826" spans="1:78" ht="15" customHeight="1">
      <c r="A826" s="66"/>
      <c r="B826" s="66"/>
      <c r="C826" s="66"/>
      <c r="D826" s="66"/>
      <c r="E826" s="85"/>
      <c r="F826" s="85"/>
      <c r="G826" s="85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6"/>
      <c r="BM826" s="66"/>
      <c r="BN826" s="66"/>
      <c r="BO826" s="66"/>
      <c r="BP826" s="66"/>
      <c r="BQ826" s="66"/>
      <c r="BR826" s="66"/>
      <c r="BS826" s="66"/>
      <c r="BT826" s="66"/>
      <c r="BU826" s="66"/>
      <c r="BV826" s="66"/>
      <c r="BW826" s="66"/>
      <c r="BX826" s="66"/>
      <c r="BY826" s="66"/>
      <c r="BZ826" s="66"/>
    </row>
    <row r="827" spans="1:78" ht="15" customHeight="1">
      <c r="A827" s="66"/>
      <c r="B827" s="66"/>
      <c r="C827" s="66"/>
      <c r="D827" s="66"/>
      <c r="E827" s="85"/>
      <c r="F827" s="85"/>
      <c r="G827" s="85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6"/>
      <c r="BM827" s="66"/>
      <c r="BN827" s="66"/>
      <c r="BO827" s="66"/>
      <c r="BP827" s="66"/>
      <c r="BQ827" s="66"/>
      <c r="BR827" s="66"/>
      <c r="BS827" s="66"/>
      <c r="BT827" s="66"/>
      <c r="BU827" s="66"/>
      <c r="BV827" s="66"/>
      <c r="BW827" s="66"/>
      <c r="BX827" s="66"/>
      <c r="BY827" s="66"/>
      <c r="BZ827" s="66"/>
    </row>
    <row r="828" spans="1:78" ht="15" customHeight="1">
      <c r="A828" s="66"/>
      <c r="B828" s="66"/>
      <c r="C828" s="66"/>
      <c r="D828" s="66"/>
      <c r="E828" s="85"/>
      <c r="F828" s="85"/>
      <c r="G828" s="85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6"/>
      <c r="BM828" s="66"/>
      <c r="BN828" s="66"/>
      <c r="BO828" s="66"/>
      <c r="BP828" s="66"/>
      <c r="BQ828" s="66"/>
      <c r="BR828" s="66"/>
      <c r="BS828" s="66"/>
      <c r="BT828" s="66"/>
      <c r="BU828" s="66"/>
      <c r="BV828" s="66"/>
      <c r="BW828" s="66"/>
      <c r="BX828" s="66"/>
      <c r="BY828" s="66"/>
      <c r="BZ828" s="66"/>
    </row>
    <row r="829" spans="1:78" ht="15" customHeight="1">
      <c r="A829" s="66"/>
      <c r="B829" s="66"/>
      <c r="C829" s="66"/>
      <c r="D829" s="66"/>
      <c r="E829" s="85"/>
      <c r="F829" s="85"/>
      <c r="G829" s="85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6"/>
      <c r="BM829" s="66"/>
      <c r="BN829" s="66"/>
      <c r="BO829" s="66"/>
      <c r="BP829" s="66"/>
      <c r="BQ829" s="66"/>
      <c r="BR829" s="66"/>
      <c r="BS829" s="66"/>
      <c r="BT829" s="66"/>
      <c r="BU829" s="66"/>
      <c r="BV829" s="66"/>
      <c r="BW829" s="66"/>
      <c r="BX829" s="66"/>
      <c r="BY829" s="66"/>
      <c r="BZ829" s="66"/>
    </row>
    <row r="830" spans="1:78" ht="15" customHeight="1">
      <c r="A830" s="66"/>
      <c r="B830" s="66"/>
      <c r="C830" s="66"/>
      <c r="D830" s="66"/>
      <c r="E830" s="85"/>
      <c r="F830" s="85"/>
      <c r="G830" s="85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6"/>
      <c r="BM830" s="66"/>
      <c r="BN830" s="66"/>
      <c r="BO830" s="66"/>
      <c r="BP830" s="66"/>
      <c r="BQ830" s="66"/>
      <c r="BR830" s="66"/>
      <c r="BS830" s="66"/>
      <c r="BT830" s="66"/>
      <c r="BU830" s="66"/>
      <c r="BV830" s="66"/>
      <c r="BW830" s="66"/>
      <c r="BX830" s="66"/>
      <c r="BY830" s="66"/>
      <c r="BZ830" s="66"/>
    </row>
    <row r="831" spans="1:78" ht="15" customHeight="1">
      <c r="A831" s="66"/>
      <c r="B831" s="66"/>
      <c r="C831" s="66"/>
      <c r="D831" s="66"/>
      <c r="E831" s="85"/>
      <c r="F831" s="85"/>
      <c r="G831" s="85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6"/>
      <c r="BM831" s="66"/>
      <c r="BN831" s="66"/>
      <c r="BO831" s="66"/>
      <c r="BP831" s="66"/>
      <c r="BQ831" s="66"/>
      <c r="BR831" s="66"/>
      <c r="BS831" s="66"/>
      <c r="BT831" s="66"/>
      <c r="BU831" s="66"/>
      <c r="BV831" s="66"/>
      <c r="BW831" s="66"/>
      <c r="BX831" s="66"/>
      <c r="BY831" s="66"/>
      <c r="BZ831" s="66"/>
    </row>
    <row r="832" spans="1:78" ht="15" customHeight="1">
      <c r="A832" s="66"/>
      <c r="B832" s="66"/>
      <c r="C832" s="66"/>
      <c r="D832" s="66"/>
      <c r="E832" s="85"/>
      <c r="F832" s="85"/>
      <c r="G832" s="85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6"/>
      <c r="BM832" s="66"/>
      <c r="BN832" s="66"/>
      <c r="BO832" s="66"/>
      <c r="BP832" s="66"/>
      <c r="BQ832" s="66"/>
      <c r="BR832" s="66"/>
      <c r="BS832" s="66"/>
      <c r="BT832" s="66"/>
      <c r="BU832" s="66"/>
      <c r="BV832" s="66"/>
      <c r="BW832" s="66"/>
      <c r="BX832" s="66"/>
      <c r="BY832" s="66"/>
      <c r="BZ832" s="66"/>
    </row>
    <row r="833" spans="1:78" ht="15" customHeight="1">
      <c r="A833" s="66"/>
      <c r="B833" s="66"/>
      <c r="C833" s="66"/>
      <c r="D833" s="66"/>
      <c r="E833" s="85"/>
      <c r="F833" s="85"/>
      <c r="G833" s="85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6"/>
      <c r="BM833" s="66"/>
      <c r="BN833" s="66"/>
      <c r="BO833" s="66"/>
      <c r="BP833" s="66"/>
      <c r="BQ833" s="66"/>
      <c r="BR833" s="66"/>
      <c r="BS833" s="66"/>
      <c r="BT833" s="66"/>
      <c r="BU833" s="66"/>
      <c r="BV833" s="66"/>
      <c r="BW833" s="66"/>
      <c r="BX833" s="66"/>
      <c r="BY833" s="66"/>
      <c r="BZ833" s="66"/>
    </row>
    <row r="834" spans="1:78" ht="15" customHeight="1">
      <c r="A834" s="66"/>
      <c r="B834" s="66"/>
      <c r="C834" s="66"/>
      <c r="D834" s="66"/>
      <c r="E834" s="85"/>
      <c r="F834" s="85"/>
      <c r="G834" s="85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6"/>
      <c r="BM834" s="66"/>
      <c r="BN834" s="66"/>
      <c r="BO834" s="66"/>
      <c r="BP834" s="66"/>
      <c r="BQ834" s="66"/>
      <c r="BR834" s="66"/>
      <c r="BS834" s="66"/>
      <c r="BT834" s="66"/>
      <c r="BU834" s="66"/>
      <c r="BV834" s="66"/>
      <c r="BW834" s="66"/>
      <c r="BX834" s="66"/>
      <c r="BY834" s="66"/>
      <c r="BZ834" s="66"/>
    </row>
    <row r="835" spans="1:78" ht="15" customHeight="1">
      <c r="A835" s="66"/>
      <c r="B835" s="66"/>
      <c r="C835" s="66"/>
      <c r="D835" s="66"/>
      <c r="E835" s="85"/>
      <c r="F835" s="85"/>
      <c r="G835" s="85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6"/>
      <c r="BM835" s="66"/>
      <c r="BN835" s="66"/>
      <c r="BO835" s="66"/>
      <c r="BP835" s="66"/>
      <c r="BQ835" s="66"/>
      <c r="BR835" s="66"/>
      <c r="BS835" s="66"/>
      <c r="BT835" s="66"/>
      <c r="BU835" s="66"/>
      <c r="BV835" s="66"/>
      <c r="BW835" s="66"/>
      <c r="BX835" s="66"/>
      <c r="BY835" s="66"/>
      <c r="BZ835" s="66"/>
    </row>
    <row r="836" spans="1:78" ht="15" customHeight="1">
      <c r="A836" s="66"/>
      <c r="B836" s="66"/>
      <c r="C836" s="66"/>
      <c r="D836" s="66"/>
      <c r="E836" s="85"/>
      <c r="F836" s="85"/>
      <c r="G836" s="85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</row>
    <row r="837" spans="1:78" ht="15" customHeight="1">
      <c r="A837" s="66"/>
      <c r="B837" s="66"/>
      <c r="C837" s="66"/>
      <c r="D837" s="66"/>
      <c r="E837" s="85"/>
      <c r="F837" s="85"/>
      <c r="G837" s="85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</row>
    <row r="838" spans="1:78" ht="15" customHeight="1">
      <c r="A838" s="66"/>
      <c r="B838" s="66"/>
      <c r="C838" s="66"/>
      <c r="D838" s="66"/>
      <c r="E838" s="85"/>
      <c r="F838" s="85"/>
      <c r="G838" s="85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6"/>
      <c r="BM838" s="66"/>
      <c r="BN838" s="66"/>
      <c r="BO838" s="66"/>
      <c r="BP838" s="66"/>
      <c r="BQ838" s="66"/>
      <c r="BR838" s="66"/>
      <c r="BS838" s="66"/>
      <c r="BT838" s="66"/>
      <c r="BU838" s="66"/>
      <c r="BV838" s="66"/>
      <c r="BW838" s="66"/>
      <c r="BX838" s="66"/>
      <c r="BY838" s="66"/>
      <c r="BZ838" s="66"/>
    </row>
    <row r="839" spans="1:78" ht="15" customHeight="1">
      <c r="A839" s="66"/>
      <c r="B839" s="66"/>
      <c r="C839" s="66"/>
      <c r="D839" s="66"/>
      <c r="E839" s="85"/>
      <c r="F839" s="85"/>
      <c r="G839" s="85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</row>
    <row r="840" spans="1:78" ht="15" customHeight="1">
      <c r="A840" s="66"/>
      <c r="B840" s="66"/>
      <c r="C840" s="66"/>
      <c r="D840" s="66"/>
      <c r="E840" s="85"/>
      <c r="F840" s="85"/>
      <c r="G840" s="85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6"/>
      <c r="BM840" s="66"/>
      <c r="BN840" s="66"/>
      <c r="BO840" s="66"/>
      <c r="BP840" s="66"/>
      <c r="BQ840" s="66"/>
      <c r="BR840" s="66"/>
      <c r="BS840" s="66"/>
      <c r="BT840" s="66"/>
      <c r="BU840" s="66"/>
      <c r="BV840" s="66"/>
      <c r="BW840" s="66"/>
      <c r="BX840" s="66"/>
      <c r="BY840" s="66"/>
      <c r="BZ840" s="66"/>
    </row>
    <row r="841" spans="1:78" ht="15" customHeight="1">
      <c r="A841" s="66"/>
      <c r="B841" s="66"/>
      <c r="C841" s="66"/>
      <c r="D841" s="66"/>
      <c r="E841" s="85"/>
      <c r="F841" s="85"/>
      <c r="G841" s="85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6"/>
      <c r="BM841" s="66"/>
      <c r="BN841" s="66"/>
      <c r="BO841" s="66"/>
      <c r="BP841" s="66"/>
      <c r="BQ841" s="66"/>
      <c r="BR841" s="66"/>
      <c r="BS841" s="66"/>
      <c r="BT841" s="66"/>
      <c r="BU841" s="66"/>
      <c r="BV841" s="66"/>
      <c r="BW841" s="66"/>
      <c r="BX841" s="66"/>
      <c r="BY841" s="66"/>
      <c r="BZ841" s="66"/>
    </row>
    <row r="842" spans="1:78" ht="15" customHeight="1">
      <c r="A842" s="66"/>
      <c r="B842" s="66"/>
      <c r="C842" s="66"/>
      <c r="D842" s="66"/>
      <c r="E842" s="85"/>
      <c r="F842" s="85"/>
      <c r="G842" s="85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6"/>
      <c r="BM842" s="66"/>
      <c r="BN842" s="66"/>
      <c r="BO842" s="66"/>
      <c r="BP842" s="66"/>
      <c r="BQ842" s="66"/>
      <c r="BR842" s="66"/>
      <c r="BS842" s="66"/>
      <c r="BT842" s="66"/>
      <c r="BU842" s="66"/>
      <c r="BV842" s="66"/>
      <c r="BW842" s="66"/>
      <c r="BX842" s="66"/>
      <c r="BY842" s="66"/>
      <c r="BZ842" s="66"/>
    </row>
    <row r="843" spans="1:78" ht="15" customHeight="1">
      <c r="A843" s="66"/>
      <c r="B843" s="66"/>
      <c r="C843" s="66"/>
      <c r="D843" s="66"/>
      <c r="E843" s="85"/>
      <c r="F843" s="85"/>
      <c r="G843" s="85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6"/>
      <c r="BM843" s="66"/>
      <c r="BN843" s="66"/>
      <c r="BO843" s="66"/>
      <c r="BP843" s="66"/>
      <c r="BQ843" s="66"/>
      <c r="BR843" s="66"/>
      <c r="BS843" s="66"/>
      <c r="BT843" s="66"/>
      <c r="BU843" s="66"/>
      <c r="BV843" s="66"/>
      <c r="BW843" s="66"/>
      <c r="BX843" s="66"/>
      <c r="BY843" s="66"/>
      <c r="BZ843" s="66"/>
    </row>
    <row r="844" spans="1:78" ht="15" customHeight="1">
      <c r="A844" s="66"/>
      <c r="B844" s="66"/>
      <c r="C844" s="66"/>
      <c r="D844" s="66"/>
      <c r="E844" s="85"/>
      <c r="F844" s="85"/>
      <c r="G844" s="85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6"/>
      <c r="BM844" s="66"/>
      <c r="BN844" s="66"/>
      <c r="BO844" s="66"/>
      <c r="BP844" s="66"/>
      <c r="BQ844" s="66"/>
      <c r="BR844" s="66"/>
      <c r="BS844" s="66"/>
      <c r="BT844" s="66"/>
      <c r="BU844" s="66"/>
      <c r="BV844" s="66"/>
      <c r="BW844" s="66"/>
      <c r="BX844" s="66"/>
      <c r="BY844" s="66"/>
      <c r="BZ844" s="66"/>
    </row>
    <row r="845" spans="1:78" ht="15" customHeight="1">
      <c r="A845" s="66"/>
      <c r="B845" s="66"/>
      <c r="C845" s="66"/>
      <c r="D845" s="66"/>
      <c r="E845" s="85"/>
      <c r="F845" s="85"/>
      <c r="G845" s="85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</row>
    <row r="846" spans="1:78" ht="15" customHeight="1">
      <c r="A846" s="66"/>
      <c r="B846" s="66"/>
      <c r="C846" s="66"/>
      <c r="D846" s="66"/>
      <c r="E846" s="85"/>
      <c r="F846" s="85"/>
      <c r="G846" s="85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</row>
    <row r="847" spans="1:78" ht="15" customHeight="1">
      <c r="A847" s="66"/>
      <c r="B847" s="66"/>
      <c r="C847" s="66"/>
      <c r="D847" s="66"/>
      <c r="E847" s="85"/>
      <c r="F847" s="85"/>
      <c r="G847" s="85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6"/>
      <c r="BM847" s="66"/>
      <c r="BN847" s="66"/>
      <c r="BO847" s="66"/>
      <c r="BP847" s="66"/>
      <c r="BQ847" s="66"/>
      <c r="BR847" s="66"/>
      <c r="BS847" s="66"/>
      <c r="BT847" s="66"/>
      <c r="BU847" s="66"/>
      <c r="BV847" s="66"/>
      <c r="BW847" s="66"/>
      <c r="BX847" s="66"/>
      <c r="BY847" s="66"/>
      <c r="BZ847" s="66"/>
    </row>
    <row r="848" spans="1:78" ht="15" customHeight="1">
      <c r="A848" s="66"/>
      <c r="B848" s="66"/>
      <c r="C848" s="66"/>
      <c r="D848" s="66"/>
      <c r="E848" s="85"/>
      <c r="F848" s="85"/>
      <c r="G848" s="85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6"/>
      <c r="BM848" s="66"/>
      <c r="BN848" s="66"/>
      <c r="BO848" s="66"/>
      <c r="BP848" s="66"/>
      <c r="BQ848" s="66"/>
      <c r="BR848" s="66"/>
      <c r="BS848" s="66"/>
      <c r="BT848" s="66"/>
      <c r="BU848" s="66"/>
      <c r="BV848" s="66"/>
      <c r="BW848" s="66"/>
      <c r="BX848" s="66"/>
      <c r="BY848" s="66"/>
      <c r="BZ848" s="66"/>
    </row>
    <row r="849" spans="1:78" ht="15" customHeight="1">
      <c r="A849" s="66"/>
      <c r="B849" s="66"/>
      <c r="C849" s="66"/>
      <c r="D849" s="66"/>
      <c r="E849" s="85"/>
      <c r="F849" s="85"/>
      <c r="G849" s="85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6"/>
      <c r="BM849" s="66"/>
      <c r="BN849" s="66"/>
      <c r="BO849" s="66"/>
      <c r="BP849" s="66"/>
      <c r="BQ849" s="66"/>
      <c r="BR849" s="66"/>
      <c r="BS849" s="66"/>
      <c r="BT849" s="66"/>
      <c r="BU849" s="66"/>
      <c r="BV849" s="66"/>
      <c r="BW849" s="66"/>
      <c r="BX849" s="66"/>
      <c r="BY849" s="66"/>
      <c r="BZ849" s="66"/>
    </row>
    <row r="850" spans="1:78" ht="15" customHeight="1">
      <c r="A850" s="66"/>
      <c r="B850" s="66"/>
      <c r="C850" s="66"/>
      <c r="D850" s="66"/>
      <c r="E850" s="85"/>
      <c r="F850" s="85"/>
      <c r="G850" s="85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6"/>
      <c r="BM850" s="66"/>
      <c r="BN850" s="66"/>
      <c r="BO850" s="66"/>
      <c r="BP850" s="66"/>
      <c r="BQ850" s="66"/>
      <c r="BR850" s="66"/>
      <c r="BS850" s="66"/>
      <c r="BT850" s="66"/>
      <c r="BU850" s="66"/>
      <c r="BV850" s="66"/>
      <c r="BW850" s="66"/>
      <c r="BX850" s="66"/>
      <c r="BY850" s="66"/>
      <c r="BZ850" s="66"/>
    </row>
    <row r="851" spans="1:78" ht="15" customHeight="1">
      <c r="A851" s="66"/>
      <c r="B851" s="66"/>
      <c r="C851" s="66"/>
      <c r="D851" s="66"/>
      <c r="E851" s="85"/>
      <c r="F851" s="85"/>
      <c r="G851" s="85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6"/>
      <c r="BM851" s="66"/>
      <c r="BN851" s="66"/>
      <c r="BO851" s="66"/>
      <c r="BP851" s="66"/>
      <c r="BQ851" s="66"/>
      <c r="BR851" s="66"/>
      <c r="BS851" s="66"/>
      <c r="BT851" s="66"/>
      <c r="BU851" s="66"/>
      <c r="BV851" s="66"/>
      <c r="BW851" s="66"/>
      <c r="BX851" s="66"/>
      <c r="BY851" s="66"/>
      <c r="BZ851" s="66"/>
    </row>
    <row r="852" spans="1:78" ht="15" customHeight="1">
      <c r="A852" s="66"/>
      <c r="B852" s="66"/>
      <c r="C852" s="66"/>
      <c r="D852" s="66"/>
      <c r="E852" s="85"/>
      <c r="F852" s="85"/>
      <c r="G852" s="85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6"/>
      <c r="BM852" s="66"/>
      <c r="BN852" s="66"/>
      <c r="BO852" s="66"/>
      <c r="BP852" s="66"/>
      <c r="BQ852" s="66"/>
      <c r="BR852" s="66"/>
      <c r="BS852" s="66"/>
      <c r="BT852" s="66"/>
      <c r="BU852" s="66"/>
      <c r="BV852" s="66"/>
      <c r="BW852" s="66"/>
      <c r="BX852" s="66"/>
      <c r="BY852" s="66"/>
      <c r="BZ852" s="66"/>
    </row>
    <row r="853" spans="1:78" ht="15" customHeight="1">
      <c r="A853" s="66"/>
      <c r="B853" s="66"/>
      <c r="C853" s="66"/>
      <c r="D853" s="66"/>
      <c r="E853" s="85"/>
      <c r="F853" s="85"/>
      <c r="G853" s="85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6"/>
      <c r="BM853" s="66"/>
      <c r="BN853" s="66"/>
      <c r="BO853" s="66"/>
      <c r="BP853" s="66"/>
      <c r="BQ853" s="66"/>
      <c r="BR853" s="66"/>
      <c r="BS853" s="66"/>
      <c r="BT853" s="66"/>
      <c r="BU853" s="66"/>
      <c r="BV853" s="66"/>
      <c r="BW853" s="66"/>
      <c r="BX853" s="66"/>
      <c r="BY853" s="66"/>
      <c r="BZ853" s="66"/>
    </row>
    <row r="854" spans="1:78" ht="15" customHeight="1">
      <c r="A854" s="66"/>
      <c r="B854" s="66"/>
      <c r="C854" s="66"/>
      <c r="D854" s="66"/>
      <c r="E854" s="85"/>
      <c r="F854" s="85"/>
      <c r="G854" s="85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6"/>
      <c r="BM854" s="66"/>
      <c r="BN854" s="66"/>
      <c r="BO854" s="66"/>
      <c r="BP854" s="66"/>
      <c r="BQ854" s="66"/>
      <c r="BR854" s="66"/>
      <c r="BS854" s="66"/>
      <c r="BT854" s="66"/>
      <c r="BU854" s="66"/>
      <c r="BV854" s="66"/>
      <c r="BW854" s="66"/>
      <c r="BX854" s="66"/>
      <c r="BY854" s="66"/>
      <c r="BZ854" s="66"/>
    </row>
    <row r="855" spans="1:78" ht="15" customHeight="1">
      <c r="A855" s="66"/>
      <c r="B855" s="66"/>
      <c r="C855" s="66"/>
      <c r="D855" s="66"/>
      <c r="E855" s="85"/>
      <c r="F855" s="85"/>
      <c r="G855" s="85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6"/>
      <c r="BM855" s="66"/>
      <c r="BN855" s="66"/>
      <c r="BO855" s="66"/>
      <c r="BP855" s="66"/>
      <c r="BQ855" s="66"/>
      <c r="BR855" s="66"/>
      <c r="BS855" s="66"/>
      <c r="BT855" s="66"/>
      <c r="BU855" s="66"/>
      <c r="BV855" s="66"/>
      <c r="BW855" s="66"/>
      <c r="BX855" s="66"/>
      <c r="BY855" s="66"/>
      <c r="BZ855" s="66"/>
    </row>
    <row r="856" spans="1:78" ht="15" customHeight="1">
      <c r="A856" s="66"/>
      <c r="B856" s="66"/>
      <c r="C856" s="66"/>
      <c r="D856" s="66"/>
      <c r="E856" s="85"/>
      <c r="F856" s="85"/>
      <c r="G856" s="85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</row>
    <row r="857" spans="1:78" ht="15" customHeight="1">
      <c r="A857" s="66"/>
      <c r="B857" s="66"/>
      <c r="C857" s="66"/>
      <c r="D857" s="66"/>
      <c r="E857" s="85"/>
      <c r="F857" s="85"/>
      <c r="G857" s="85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6"/>
      <c r="BM857" s="66"/>
      <c r="BN857" s="66"/>
      <c r="BO857" s="66"/>
      <c r="BP857" s="66"/>
      <c r="BQ857" s="66"/>
      <c r="BR857" s="66"/>
      <c r="BS857" s="66"/>
      <c r="BT857" s="66"/>
      <c r="BU857" s="66"/>
      <c r="BV857" s="66"/>
      <c r="BW857" s="66"/>
      <c r="BX857" s="66"/>
      <c r="BY857" s="66"/>
      <c r="BZ857" s="66"/>
    </row>
    <row r="858" spans="1:78" ht="15" customHeight="1">
      <c r="A858" s="66"/>
      <c r="B858" s="66"/>
      <c r="C858" s="66"/>
      <c r="D858" s="66"/>
      <c r="E858" s="85"/>
      <c r="F858" s="85"/>
      <c r="G858" s="85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6"/>
      <c r="BM858" s="66"/>
      <c r="BN858" s="66"/>
      <c r="BO858" s="66"/>
      <c r="BP858" s="66"/>
      <c r="BQ858" s="66"/>
      <c r="BR858" s="66"/>
      <c r="BS858" s="66"/>
      <c r="BT858" s="66"/>
      <c r="BU858" s="66"/>
      <c r="BV858" s="66"/>
      <c r="BW858" s="66"/>
      <c r="BX858" s="66"/>
      <c r="BY858" s="66"/>
      <c r="BZ858" s="66"/>
    </row>
    <row r="859" spans="1:78" ht="15" customHeight="1">
      <c r="A859" s="66"/>
      <c r="B859" s="66"/>
      <c r="C859" s="66"/>
      <c r="D859" s="66"/>
      <c r="E859" s="85"/>
      <c r="F859" s="85"/>
      <c r="G859" s="85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</row>
    <row r="860" spans="1:78" ht="15" customHeight="1">
      <c r="A860" s="66"/>
      <c r="B860" s="66"/>
      <c r="C860" s="66"/>
      <c r="D860" s="66"/>
      <c r="E860" s="85"/>
      <c r="F860" s="85"/>
      <c r="G860" s="85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6"/>
      <c r="BM860" s="66"/>
      <c r="BN860" s="66"/>
      <c r="BO860" s="66"/>
      <c r="BP860" s="66"/>
      <c r="BQ860" s="66"/>
      <c r="BR860" s="66"/>
      <c r="BS860" s="66"/>
      <c r="BT860" s="66"/>
      <c r="BU860" s="66"/>
      <c r="BV860" s="66"/>
      <c r="BW860" s="66"/>
      <c r="BX860" s="66"/>
      <c r="BY860" s="66"/>
      <c r="BZ860" s="66"/>
    </row>
    <row r="861" spans="1:78" ht="15" customHeight="1">
      <c r="A861" s="66"/>
      <c r="B861" s="66"/>
      <c r="C861" s="66"/>
      <c r="D861" s="66"/>
      <c r="E861" s="85"/>
      <c r="F861" s="85"/>
      <c r="G861" s="85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6"/>
      <c r="BM861" s="66"/>
      <c r="BN861" s="66"/>
      <c r="BO861" s="66"/>
      <c r="BP861" s="66"/>
      <c r="BQ861" s="66"/>
      <c r="BR861" s="66"/>
      <c r="BS861" s="66"/>
      <c r="BT861" s="66"/>
      <c r="BU861" s="66"/>
      <c r="BV861" s="66"/>
      <c r="BW861" s="66"/>
      <c r="BX861" s="66"/>
      <c r="BY861" s="66"/>
      <c r="BZ861" s="66"/>
    </row>
    <row r="862" spans="1:78" ht="15" customHeight="1">
      <c r="A862" s="66"/>
      <c r="B862" s="66"/>
      <c r="C862" s="66"/>
      <c r="D862" s="66"/>
      <c r="E862" s="85"/>
      <c r="F862" s="85"/>
      <c r="G862" s="85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</row>
    <row r="863" spans="1:78" ht="15" customHeight="1">
      <c r="A863" s="66"/>
      <c r="B863" s="66"/>
      <c r="C863" s="66"/>
      <c r="D863" s="66"/>
      <c r="E863" s="85"/>
      <c r="F863" s="85"/>
      <c r="G863" s="85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</row>
    <row r="864" spans="1:78" ht="15" customHeight="1">
      <c r="A864" s="66"/>
      <c r="B864" s="66"/>
      <c r="C864" s="66"/>
      <c r="D864" s="66"/>
      <c r="E864" s="85"/>
      <c r="F864" s="85"/>
      <c r="G864" s="85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6"/>
      <c r="BM864" s="66"/>
      <c r="BN864" s="66"/>
      <c r="BO864" s="66"/>
      <c r="BP864" s="66"/>
      <c r="BQ864" s="66"/>
      <c r="BR864" s="66"/>
      <c r="BS864" s="66"/>
      <c r="BT864" s="66"/>
      <c r="BU864" s="66"/>
      <c r="BV864" s="66"/>
      <c r="BW864" s="66"/>
      <c r="BX864" s="66"/>
      <c r="BY864" s="66"/>
      <c r="BZ864" s="66"/>
    </row>
    <row r="865" spans="1:78" ht="15" customHeight="1">
      <c r="A865" s="66"/>
      <c r="B865" s="66"/>
      <c r="C865" s="66"/>
      <c r="D865" s="66"/>
      <c r="E865" s="85"/>
      <c r="F865" s="85"/>
      <c r="G865" s="85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</row>
    <row r="866" spans="1:78" ht="15" customHeight="1">
      <c r="A866" s="66"/>
      <c r="B866" s="66"/>
      <c r="C866" s="66"/>
      <c r="D866" s="66"/>
      <c r="E866" s="85"/>
      <c r="F866" s="85"/>
      <c r="G866" s="85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6"/>
      <c r="BM866" s="66"/>
      <c r="BN866" s="66"/>
      <c r="BO866" s="66"/>
      <c r="BP866" s="66"/>
      <c r="BQ866" s="66"/>
      <c r="BR866" s="66"/>
      <c r="BS866" s="66"/>
      <c r="BT866" s="66"/>
      <c r="BU866" s="66"/>
      <c r="BV866" s="66"/>
      <c r="BW866" s="66"/>
      <c r="BX866" s="66"/>
      <c r="BY866" s="66"/>
      <c r="BZ866" s="66"/>
    </row>
    <row r="867" spans="1:78" ht="15" customHeight="1">
      <c r="A867" s="66"/>
      <c r="B867" s="66"/>
      <c r="C867" s="66"/>
      <c r="D867" s="66"/>
      <c r="E867" s="85"/>
      <c r="F867" s="85"/>
      <c r="G867" s="85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6"/>
      <c r="BM867" s="66"/>
      <c r="BN867" s="66"/>
      <c r="BO867" s="66"/>
      <c r="BP867" s="66"/>
      <c r="BQ867" s="66"/>
      <c r="BR867" s="66"/>
      <c r="BS867" s="66"/>
      <c r="BT867" s="66"/>
      <c r="BU867" s="66"/>
      <c r="BV867" s="66"/>
      <c r="BW867" s="66"/>
      <c r="BX867" s="66"/>
      <c r="BY867" s="66"/>
      <c r="BZ867" s="66"/>
    </row>
    <row r="868" spans="1:78" ht="15" customHeight="1">
      <c r="A868" s="66"/>
      <c r="B868" s="66"/>
      <c r="C868" s="66"/>
      <c r="D868" s="66"/>
      <c r="E868" s="85"/>
      <c r="F868" s="85"/>
      <c r="G868" s="85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6"/>
      <c r="BM868" s="66"/>
      <c r="BN868" s="66"/>
      <c r="BO868" s="66"/>
      <c r="BP868" s="66"/>
      <c r="BQ868" s="66"/>
      <c r="BR868" s="66"/>
      <c r="BS868" s="66"/>
      <c r="BT868" s="66"/>
      <c r="BU868" s="66"/>
      <c r="BV868" s="66"/>
      <c r="BW868" s="66"/>
      <c r="BX868" s="66"/>
      <c r="BY868" s="66"/>
      <c r="BZ868" s="66"/>
    </row>
    <row r="869" spans="1:78" ht="15" customHeight="1">
      <c r="A869" s="66"/>
      <c r="B869" s="66"/>
      <c r="C869" s="66"/>
      <c r="D869" s="66"/>
      <c r="E869" s="85"/>
      <c r="F869" s="85"/>
      <c r="G869" s="85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6"/>
      <c r="BM869" s="66"/>
      <c r="BN869" s="66"/>
      <c r="BO869" s="66"/>
      <c r="BP869" s="66"/>
      <c r="BQ869" s="66"/>
      <c r="BR869" s="66"/>
      <c r="BS869" s="66"/>
      <c r="BT869" s="66"/>
      <c r="BU869" s="66"/>
      <c r="BV869" s="66"/>
      <c r="BW869" s="66"/>
      <c r="BX869" s="66"/>
      <c r="BY869" s="66"/>
      <c r="BZ869" s="66"/>
    </row>
    <row r="870" spans="1:78" ht="15" customHeight="1">
      <c r="A870" s="66"/>
      <c r="B870" s="66"/>
      <c r="C870" s="66"/>
      <c r="D870" s="66"/>
      <c r="E870" s="85"/>
      <c r="F870" s="85"/>
      <c r="G870" s="85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6"/>
      <c r="BM870" s="66"/>
      <c r="BN870" s="66"/>
      <c r="BO870" s="66"/>
      <c r="BP870" s="66"/>
      <c r="BQ870" s="66"/>
      <c r="BR870" s="66"/>
      <c r="BS870" s="66"/>
      <c r="BT870" s="66"/>
      <c r="BU870" s="66"/>
      <c r="BV870" s="66"/>
      <c r="BW870" s="66"/>
      <c r="BX870" s="66"/>
      <c r="BY870" s="66"/>
      <c r="BZ870" s="66"/>
    </row>
    <row r="871" spans="1:78" ht="15" customHeight="1">
      <c r="A871" s="66"/>
      <c r="B871" s="66"/>
      <c r="C871" s="66"/>
      <c r="D871" s="66"/>
      <c r="E871" s="85"/>
      <c r="F871" s="85"/>
      <c r="G871" s="85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6"/>
      <c r="BM871" s="66"/>
      <c r="BN871" s="66"/>
      <c r="BO871" s="66"/>
      <c r="BP871" s="66"/>
      <c r="BQ871" s="66"/>
      <c r="BR871" s="66"/>
      <c r="BS871" s="66"/>
      <c r="BT871" s="66"/>
      <c r="BU871" s="66"/>
      <c r="BV871" s="66"/>
      <c r="BW871" s="66"/>
      <c r="BX871" s="66"/>
      <c r="BY871" s="66"/>
      <c r="BZ871" s="66"/>
    </row>
    <row r="872" spans="1:78" ht="15" customHeight="1">
      <c r="A872" s="66"/>
      <c r="B872" s="66"/>
      <c r="C872" s="66"/>
      <c r="D872" s="66"/>
      <c r="E872" s="85"/>
      <c r="F872" s="85"/>
      <c r="G872" s="85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</row>
    <row r="873" spans="1:78" ht="15" customHeight="1">
      <c r="A873" s="66"/>
      <c r="B873" s="66"/>
      <c r="C873" s="66"/>
      <c r="D873" s="66"/>
      <c r="E873" s="85"/>
      <c r="F873" s="85"/>
      <c r="G873" s="85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6"/>
      <c r="BM873" s="66"/>
      <c r="BN873" s="66"/>
      <c r="BO873" s="66"/>
      <c r="BP873" s="66"/>
      <c r="BQ873" s="66"/>
      <c r="BR873" s="66"/>
      <c r="BS873" s="66"/>
      <c r="BT873" s="66"/>
      <c r="BU873" s="66"/>
      <c r="BV873" s="66"/>
      <c r="BW873" s="66"/>
      <c r="BX873" s="66"/>
      <c r="BY873" s="66"/>
      <c r="BZ873" s="66"/>
    </row>
    <row r="874" spans="1:78" ht="15" customHeight="1">
      <c r="A874" s="66"/>
      <c r="B874" s="66"/>
      <c r="C874" s="66"/>
      <c r="D874" s="66"/>
      <c r="E874" s="85"/>
      <c r="F874" s="85"/>
      <c r="G874" s="85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6"/>
      <c r="BM874" s="66"/>
      <c r="BN874" s="66"/>
      <c r="BO874" s="66"/>
      <c r="BP874" s="66"/>
      <c r="BQ874" s="66"/>
      <c r="BR874" s="66"/>
      <c r="BS874" s="66"/>
      <c r="BT874" s="66"/>
      <c r="BU874" s="66"/>
      <c r="BV874" s="66"/>
      <c r="BW874" s="66"/>
      <c r="BX874" s="66"/>
      <c r="BY874" s="66"/>
      <c r="BZ874" s="66"/>
    </row>
    <row r="875" spans="1:78" ht="15" customHeight="1">
      <c r="A875" s="66"/>
      <c r="B875" s="66"/>
      <c r="C875" s="66"/>
      <c r="D875" s="66"/>
      <c r="E875" s="85"/>
      <c r="F875" s="85"/>
      <c r="G875" s="85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6"/>
      <c r="BM875" s="66"/>
      <c r="BN875" s="66"/>
      <c r="BO875" s="66"/>
      <c r="BP875" s="66"/>
      <c r="BQ875" s="66"/>
      <c r="BR875" s="66"/>
      <c r="BS875" s="66"/>
      <c r="BT875" s="66"/>
      <c r="BU875" s="66"/>
      <c r="BV875" s="66"/>
      <c r="BW875" s="66"/>
      <c r="BX875" s="66"/>
      <c r="BY875" s="66"/>
      <c r="BZ875" s="66"/>
    </row>
    <row r="876" spans="1:78" ht="15" customHeight="1">
      <c r="A876" s="66"/>
      <c r="B876" s="66"/>
      <c r="C876" s="66"/>
      <c r="D876" s="66"/>
      <c r="E876" s="85"/>
      <c r="F876" s="85"/>
      <c r="G876" s="85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6"/>
      <c r="BM876" s="66"/>
      <c r="BN876" s="66"/>
      <c r="BO876" s="66"/>
      <c r="BP876" s="66"/>
      <c r="BQ876" s="66"/>
      <c r="BR876" s="66"/>
      <c r="BS876" s="66"/>
      <c r="BT876" s="66"/>
      <c r="BU876" s="66"/>
      <c r="BV876" s="66"/>
      <c r="BW876" s="66"/>
      <c r="BX876" s="66"/>
      <c r="BY876" s="66"/>
      <c r="BZ876" s="66"/>
    </row>
    <row r="877" spans="1:78" ht="15" customHeight="1">
      <c r="A877" s="66"/>
      <c r="B877" s="66"/>
      <c r="C877" s="66"/>
      <c r="D877" s="66"/>
      <c r="E877" s="85"/>
      <c r="F877" s="85"/>
      <c r="G877" s="85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</row>
    <row r="878" spans="1:78" ht="15" customHeight="1">
      <c r="A878" s="66"/>
      <c r="B878" s="66"/>
      <c r="C878" s="66"/>
      <c r="D878" s="66"/>
      <c r="E878" s="85"/>
      <c r="F878" s="85"/>
      <c r="G878" s="85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</row>
    <row r="879" spans="1:78" ht="15" customHeight="1">
      <c r="A879" s="66"/>
      <c r="B879" s="66"/>
      <c r="C879" s="66"/>
      <c r="D879" s="66"/>
      <c r="E879" s="85"/>
      <c r="F879" s="85"/>
      <c r="G879" s="85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</row>
    <row r="880" spans="1:78" ht="15" customHeight="1">
      <c r="A880" s="66"/>
      <c r="B880" s="66"/>
      <c r="C880" s="66"/>
      <c r="D880" s="66"/>
      <c r="E880" s="85"/>
      <c r="F880" s="85"/>
      <c r="G880" s="85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</row>
    <row r="881" spans="1:78" ht="15" customHeight="1">
      <c r="A881" s="66"/>
      <c r="B881" s="66"/>
      <c r="C881" s="66"/>
      <c r="D881" s="66"/>
      <c r="E881" s="85"/>
      <c r="F881" s="85"/>
      <c r="G881" s="85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</row>
    <row r="882" spans="1:78" ht="15" customHeight="1">
      <c r="A882" s="66"/>
      <c r="B882" s="66"/>
      <c r="C882" s="66"/>
      <c r="D882" s="66"/>
      <c r="E882" s="85"/>
      <c r="F882" s="85"/>
      <c r="G882" s="85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6"/>
      <c r="BM882" s="66"/>
      <c r="BN882" s="66"/>
      <c r="BO882" s="66"/>
      <c r="BP882" s="66"/>
      <c r="BQ882" s="66"/>
      <c r="BR882" s="66"/>
      <c r="BS882" s="66"/>
      <c r="BT882" s="66"/>
      <c r="BU882" s="66"/>
      <c r="BV882" s="66"/>
      <c r="BW882" s="66"/>
      <c r="BX882" s="66"/>
      <c r="BY882" s="66"/>
      <c r="BZ882" s="66"/>
    </row>
    <row r="883" spans="1:78" ht="15" customHeight="1">
      <c r="A883" s="66"/>
      <c r="B883" s="66"/>
      <c r="C883" s="66"/>
      <c r="D883" s="66"/>
      <c r="E883" s="85"/>
      <c r="F883" s="85"/>
      <c r="G883" s="85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6"/>
      <c r="BM883" s="66"/>
      <c r="BN883" s="66"/>
      <c r="BO883" s="66"/>
      <c r="BP883" s="66"/>
      <c r="BQ883" s="66"/>
      <c r="BR883" s="66"/>
      <c r="BS883" s="66"/>
      <c r="BT883" s="66"/>
      <c r="BU883" s="66"/>
      <c r="BV883" s="66"/>
      <c r="BW883" s="66"/>
      <c r="BX883" s="66"/>
      <c r="BY883" s="66"/>
      <c r="BZ883" s="66"/>
    </row>
    <row r="884" spans="1:78" ht="15" customHeight="1">
      <c r="A884" s="66"/>
      <c r="B884" s="66"/>
      <c r="C884" s="66"/>
      <c r="D884" s="66"/>
      <c r="E884" s="85"/>
      <c r="F884" s="85"/>
      <c r="G884" s="85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6"/>
      <c r="BM884" s="66"/>
      <c r="BN884" s="66"/>
      <c r="BO884" s="66"/>
      <c r="BP884" s="66"/>
      <c r="BQ884" s="66"/>
      <c r="BR884" s="66"/>
      <c r="BS884" s="66"/>
      <c r="BT884" s="66"/>
      <c r="BU884" s="66"/>
      <c r="BV884" s="66"/>
      <c r="BW884" s="66"/>
      <c r="BX884" s="66"/>
      <c r="BY884" s="66"/>
      <c r="BZ884" s="66"/>
    </row>
    <row r="885" spans="1:78" ht="15" customHeight="1">
      <c r="A885" s="66"/>
      <c r="B885" s="66"/>
      <c r="C885" s="66"/>
      <c r="D885" s="66"/>
      <c r="E885" s="85"/>
      <c r="F885" s="85"/>
      <c r="G885" s="85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</row>
    <row r="886" spans="1:78" ht="15" customHeight="1">
      <c r="A886" s="66"/>
      <c r="B886" s="66"/>
      <c r="C886" s="66"/>
      <c r="D886" s="66"/>
      <c r="E886" s="85"/>
      <c r="F886" s="85"/>
      <c r="G886" s="85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</row>
    <row r="887" spans="1:78" ht="15" customHeight="1">
      <c r="A887" s="66"/>
      <c r="B887" s="66"/>
      <c r="C887" s="66"/>
      <c r="D887" s="66"/>
      <c r="E887" s="85"/>
      <c r="F887" s="85"/>
      <c r="G887" s="85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6"/>
      <c r="BM887" s="66"/>
      <c r="BN887" s="66"/>
      <c r="BO887" s="66"/>
      <c r="BP887" s="66"/>
      <c r="BQ887" s="66"/>
      <c r="BR887" s="66"/>
      <c r="BS887" s="66"/>
      <c r="BT887" s="66"/>
      <c r="BU887" s="66"/>
      <c r="BV887" s="66"/>
      <c r="BW887" s="66"/>
      <c r="BX887" s="66"/>
      <c r="BY887" s="66"/>
      <c r="BZ887" s="66"/>
    </row>
    <row r="888" spans="1:78" ht="15" customHeight="1">
      <c r="A888" s="66"/>
      <c r="B888" s="66"/>
      <c r="C888" s="66"/>
      <c r="D888" s="66"/>
      <c r="E888" s="85"/>
      <c r="F888" s="85"/>
      <c r="G888" s="85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</row>
    <row r="889" spans="1:78" ht="15" customHeight="1">
      <c r="A889" s="66"/>
      <c r="B889" s="66"/>
      <c r="C889" s="66"/>
      <c r="D889" s="66"/>
      <c r="E889" s="85"/>
      <c r="F889" s="85"/>
      <c r="G889" s="85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</row>
    <row r="890" spans="1:78" ht="15" customHeight="1">
      <c r="A890" s="66"/>
      <c r="B890" s="66"/>
      <c r="C890" s="66"/>
      <c r="D890" s="66"/>
      <c r="E890" s="85"/>
      <c r="F890" s="85"/>
      <c r="G890" s="85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</row>
    <row r="891" spans="1:78" ht="15" customHeight="1">
      <c r="A891" s="66"/>
      <c r="B891" s="66"/>
      <c r="C891" s="66"/>
      <c r="D891" s="66"/>
      <c r="E891" s="85"/>
      <c r="F891" s="85"/>
      <c r="G891" s="85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</row>
    <row r="892" spans="1:78" ht="15" customHeight="1">
      <c r="A892" s="66"/>
      <c r="B892" s="66"/>
      <c r="C892" s="66"/>
      <c r="D892" s="66"/>
      <c r="E892" s="85"/>
      <c r="F892" s="85"/>
      <c r="G892" s="85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</row>
    <row r="893" spans="1:78" ht="15" customHeight="1">
      <c r="A893" s="66"/>
      <c r="B893" s="66"/>
      <c r="C893" s="66"/>
      <c r="D893" s="66"/>
      <c r="E893" s="85"/>
      <c r="F893" s="85"/>
      <c r="G893" s="85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</row>
    <row r="894" spans="1:78" ht="15" customHeight="1">
      <c r="A894" s="66"/>
      <c r="B894" s="66"/>
      <c r="C894" s="66"/>
      <c r="D894" s="66"/>
      <c r="E894" s="85"/>
      <c r="F894" s="85"/>
      <c r="G894" s="85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</row>
    <row r="895" spans="1:78" ht="15" customHeight="1">
      <c r="A895" s="66"/>
      <c r="B895" s="66"/>
      <c r="C895" s="66"/>
      <c r="D895" s="66"/>
      <c r="E895" s="85"/>
      <c r="F895" s="85"/>
      <c r="G895" s="85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</row>
    <row r="896" spans="1:78" ht="15" customHeight="1">
      <c r="A896" s="66"/>
      <c r="B896" s="66"/>
      <c r="C896" s="66"/>
      <c r="D896" s="66"/>
      <c r="E896" s="85"/>
      <c r="F896" s="85"/>
      <c r="G896" s="85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</row>
    <row r="897" spans="1:78" ht="15" customHeight="1">
      <c r="A897" s="66"/>
      <c r="B897" s="66"/>
      <c r="C897" s="66"/>
      <c r="D897" s="66"/>
      <c r="E897" s="85"/>
      <c r="F897" s="85"/>
      <c r="G897" s="85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</row>
    <row r="898" spans="1:78" ht="15" customHeight="1">
      <c r="A898" s="66"/>
      <c r="B898" s="66"/>
      <c r="C898" s="66"/>
      <c r="D898" s="66"/>
      <c r="E898" s="85"/>
      <c r="F898" s="85"/>
      <c r="G898" s="85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</row>
    <row r="899" spans="1:78" ht="15" customHeight="1">
      <c r="A899" s="66"/>
      <c r="B899" s="66"/>
      <c r="C899" s="66"/>
      <c r="D899" s="66"/>
      <c r="E899" s="85"/>
      <c r="F899" s="85"/>
      <c r="G899" s="85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</row>
    <row r="900" spans="1:78" ht="15" customHeight="1">
      <c r="A900" s="66"/>
      <c r="B900" s="66"/>
      <c r="C900" s="66"/>
      <c r="D900" s="66"/>
      <c r="E900" s="85"/>
      <c r="F900" s="85"/>
      <c r="G900" s="85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</row>
    <row r="901" spans="1:78" ht="15" customHeight="1">
      <c r="A901" s="66"/>
      <c r="B901" s="66"/>
      <c r="C901" s="66"/>
      <c r="D901" s="66"/>
      <c r="E901" s="85"/>
      <c r="F901" s="85"/>
      <c r="G901" s="85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6"/>
      <c r="BM901" s="66"/>
      <c r="BN901" s="66"/>
      <c r="BO901" s="66"/>
      <c r="BP901" s="66"/>
      <c r="BQ901" s="66"/>
      <c r="BR901" s="66"/>
      <c r="BS901" s="66"/>
      <c r="BT901" s="66"/>
      <c r="BU901" s="66"/>
      <c r="BV901" s="66"/>
      <c r="BW901" s="66"/>
      <c r="BX901" s="66"/>
      <c r="BY901" s="66"/>
      <c r="BZ901" s="66"/>
    </row>
    <row r="902" spans="1:78" ht="15" customHeight="1">
      <c r="A902" s="66"/>
      <c r="B902" s="66"/>
      <c r="C902" s="66"/>
      <c r="D902" s="66"/>
      <c r="E902" s="85"/>
      <c r="F902" s="85"/>
      <c r="G902" s="85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  <c r="BM902" s="66"/>
      <c r="BN902" s="66"/>
      <c r="BO902" s="66"/>
      <c r="BP902" s="66"/>
      <c r="BQ902" s="66"/>
      <c r="BR902" s="66"/>
      <c r="BS902" s="66"/>
      <c r="BT902" s="66"/>
      <c r="BU902" s="66"/>
      <c r="BV902" s="66"/>
      <c r="BW902" s="66"/>
      <c r="BX902" s="66"/>
      <c r="BY902" s="66"/>
      <c r="BZ902" s="66"/>
    </row>
    <row r="903" spans="1:78" ht="15" customHeight="1">
      <c r="A903" s="66"/>
      <c r="B903" s="66"/>
      <c r="C903" s="66"/>
      <c r="D903" s="66"/>
      <c r="E903" s="85"/>
      <c r="F903" s="85"/>
      <c r="G903" s="85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6"/>
      <c r="BM903" s="66"/>
      <c r="BN903" s="66"/>
      <c r="BO903" s="66"/>
      <c r="BP903" s="66"/>
      <c r="BQ903" s="66"/>
      <c r="BR903" s="66"/>
      <c r="BS903" s="66"/>
      <c r="BT903" s="66"/>
      <c r="BU903" s="66"/>
      <c r="BV903" s="66"/>
      <c r="BW903" s="66"/>
      <c r="BX903" s="66"/>
      <c r="BY903" s="66"/>
      <c r="BZ903" s="66"/>
    </row>
    <row r="904" spans="1:78" ht="15" customHeight="1">
      <c r="A904" s="66"/>
      <c r="B904" s="66"/>
      <c r="C904" s="66"/>
      <c r="D904" s="66"/>
      <c r="E904" s="85"/>
      <c r="F904" s="85"/>
      <c r="G904" s="85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6"/>
      <c r="BM904" s="66"/>
      <c r="BN904" s="66"/>
      <c r="BO904" s="66"/>
      <c r="BP904" s="66"/>
      <c r="BQ904" s="66"/>
      <c r="BR904" s="66"/>
      <c r="BS904" s="66"/>
      <c r="BT904" s="66"/>
      <c r="BU904" s="66"/>
      <c r="BV904" s="66"/>
      <c r="BW904" s="66"/>
      <c r="BX904" s="66"/>
      <c r="BY904" s="66"/>
      <c r="BZ904" s="66"/>
    </row>
    <row r="905" spans="1:78" ht="15" customHeight="1">
      <c r="A905" s="66"/>
      <c r="B905" s="66"/>
      <c r="C905" s="66"/>
      <c r="D905" s="66"/>
      <c r="E905" s="85"/>
      <c r="F905" s="85"/>
      <c r="G905" s="85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</row>
    <row r="906" spans="1:78" ht="15" customHeight="1">
      <c r="A906" s="66"/>
      <c r="B906" s="66"/>
      <c r="C906" s="66"/>
      <c r="D906" s="66"/>
      <c r="E906" s="85"/>
      <c r="F906" s="85"/>
      <c r="G906" s="85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</row>
    <row r="907" spans="1:78" ht="15" customHeight="1">
      <c r="A907" s="66"/>
      <c r="B907" s="66"/>
      <c r="C907" s="66"/>
      <c r="D907" s="66"/>
      <c r="E907" s="85"/>
      <c r="F907" s="85"/>
      <c r="G907" s="85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</row>
    <row r="908" spans="1:78" ht="15" customHeight="1">
      <c r="A908" s="66"/>
      <c r="B908" s="66"/>
      <c r="C908" s="66"/>
      <c r="D908" s="66"/>
      <c r="E908" s="85"/>
      <c r="F908" s="85"/>
      <c r="G908" s="85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</row>
    <row r="909" spans="1:78" ht="15" customHeight="1">
      <c r="A909" s="66"/>
      <c r="B909" s="66"/>
      <c r="C909" s="66"/>
      <c r="D909" s="66"/>
      <c r="E909" s="85"/>
      <c r="F909" s="85"/>
      <c r="G909" s="85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</row>
    <row r="910" spans="1:78" ht="15" customHeight="1">
      <c r="A910" s="66"/>
      <c r="B910" s="66"/>
      <c r="C910" s="66"/>
      <c r="D910" s="66"/>
      <c r="E910" s="85"/>
      <c r="F910" s="85"/>
      <c r="G910" s="85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</row>
    <row r="911" spans="1:78" ht="15" customHeight="1">
      <c r="A911" s="66"/>
      <c r="B911" s="66"/>
      <c r="C911" s="66"/>
      <c r="D911" s="66"/>
      <c r="E911" s="85"/>
      <c r="F911" s="85"/>
      <c r="G911" s="85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</row>
    <row r="912" spans="1:78" ht="15" customHeight="1">
      <c r="A912" s="66"/>
      <c r="B912" s="66"/>
      <c r="C912" s="66"/>
      <c r="D912" s="66"/>
      <c r="E912" s="85"/>
      <c r="F912" s="85"/>
      <c r="G912" s="85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</row>
    <row r="913" spans="1:78" ht="15" customHeight="1">
      <c r="A913" s="66"/>
      <c r="B913" s="66"/>
      <c r="C913" s="66"/>
      <c r="D913" s="66"/>
      <c r="E913" s="85"/>
      <c r="F913" s="85"/>
      <c r="G913" s="85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</row>
    <row r="914" spans="1:78" ht="15" customHeight="1">
      <c r="A914" s="66"/>
      <c r="B914" s="66"/>
      <c r="C914" s="66"/>
      <c r="D914" s="66"/>
      <c r="E914" s="85"/>
      <c r="F914" s="85"/>
      <c r="G914" s="85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6"/>
      <c r="BM914" s="66"/>
      <c r="BN914" s="66"/>
      <c r="BO914" s="66"/>
      <c r="BP914" s="66"/>
      <c r="BQ914" s="66"/>
      <c r="BR914" s="66"/>
      <c r="BS914" s="66"/>
      <c r="BT914" s="66"/>
      <c r="BU914" s="66"/>
      <c r="BV914" s="66"/>
      <c r="BW914" s="66"/>
      <c r="BX914" s="66"/>
      <c r="BY914" s="66"/>
      <c r="BZ914" s="66"/>
    </row>
    <row r="915" spans="1:78" ht="15" customHeight="1">
      <c r="A915" s="66"/>
      <c r="B915" s="66"/>
      <c r="C915" s="66"/>
      <c r="D915" s="66"/>
      <c r="E915" s="85"/>
      <c r="F915" s="85"/>
      <c r="G915" s="85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  <c r="BM915" s="66"/>
      <c r="BN915" s="66"/>
      <c r="BO915" s="66"/>
      <c r="BP915" s="66"/>
      <c r="BQ915" s="66"/>
      <c r="BR915" s="66"/>
      <c r="BS915" s="66"/>
      <c r="BT915" s="66"/>
      <c r="BU915" s="66"/>
      <c r="BV915" s="66"/>
      <c r="BW915" s="66"/>
      <c r="BX915" s="66"/>
      <c r="BY915" s="66"/>
      <c r="BZ915" s="66"/>
    </row>
    <row r="916" spans="1:78" ht="15" customHeight="1">
      <c r="A916" s="66"/>
      <c r="B916" s="66"/>
      <c r="C916" s="66"/>
      <c r="D916" s="66"/>
      <c r="E916" s="85"/>
      <c r="F916" s="85"/>
      <c r="G916" s="85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6"/>
      <c r="BM916" s="66"/>
      <c r="BN916" s="66"/>
      <c r="BO916" s="66"/>
      <c r="BP916" s="66"/>
      <c r="BQ916" s="66"/>
      <c r="BR916" s="66"/>
      <c r="BS916" s="66"/>
      <c r="BT916" s="66"/>
      <c r="BU916" s="66"/>
      <c r="BV916" s="66"/>
      <c r="BW916" s="66"/>
      <c r="BX916" s="66"/>
      <c r="BY916" s="66"/>
      <c r="BZ916" s="66"/>
    </row>
    <row r="917" spans="1:78" ht="15" customHeight="1">
      <c r="A917" s="66"/>
      <c r="B917" s="66"/>
      <c r="C917" s="66"/>
      <c r="D917" s="66"/>
      <c r="E917" s="85"/>
      <c r="F917" s="85"/>
      <c r="G917" s="85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6"/>
      <c r="BM917" s="66"/>
      <c r="BN917" s="66"/>
      <c r="BO917" s="66"/>
      <c r="BP917" s="66"/>
      <c r="BQ917" s="66"/>
      <c r="BR917" s="66"/>
      <c r="BS917" s="66"/>
      <c r="BT917" s="66"/>
      <c r="BU917" s="66"/>
      <c r="BV917" s="66"/>
      <c r="BW917" s="66"/>
      <c r="BX917" s="66"/>
      <c r="BY917" s="66"/>
      <c r="BZ917" s="66"/>
    </row>
    <row r="918" spans="1:78" ht="15" customHeight="1">
      <c r="A918" s="66"/>
      <c r="B918" s="66"/>
      <c r="C918" s="66"/>
      <c r="D918" s="66"/>
      <c r="E918" s="85"/>
      <c r="F918" s="85"/>
      <c r="G918" s="85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6"/>
      <c r="BM918" s="66"/>
      <c r="BN918" s="66"/>
      <c r="BO918" s="66"/>
      <c r="BP918" s="66"/>
      <c r="BQ918" s="66"/>
      <c r="BR918" s="66"/>
      <c r="BS918" s="66"/>
      <c r="BT918" s="66"/>
      <c r="BU918" s="66"/>
      <c r="BV918" s="66"/>
      <c r="BW918" s="66"/>
      <c r="BX918" s="66"/>
      <c r="BY918" s="66"/>
      <c r="BZ918" s="66"/>
    </row>
    <row r="919" spans="1:78" ht="15" customHeight="1">
      <c r="A919" s="66"/>
      <c r="B919" s="66"/>
      <c r="C919" s="66"/>
      <c r="D919" s="66"/>
      <c r="E919" s="85"/>
      <c r="F919" s="85"/>
      <c r="G919" s="85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6"/>
      <c r="BM919" s="66"/>
      <c r="BN919" s="66"/>
      <c r="BO919" s="66"/>
      <c r="BP919" s="66"/>
      <c r="BQ919" s="66"/>
      <c r="BR919" s="66"/>
      <c r="BS919" s="66"/>
      <c r="BT919" s="66"/>
      <c r="BU919" s="66"/>
      <c r="BV919" s="66"/>
      <c r="BW919" s="66"/>
      <c r="BX919" s="66"/>
      <c r="BY919" s="66"/>
      <c r="BZ919" s="66"/>
    </row>
    <row r="920" spans="1:78" ht="15" customHeight="1">
      <c r="A920" s="66"/>
      <c r="B920" s="66"/>
      <c r="C920" s="66"/>
      <c r="D920" s="66"/>
      <c r="E920" s="85"/>
      <c r="F920" s="85"/>
      <c r="G920" s="85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6"/>
      <c r="BM920" s="66"/>
      <c r="BN920" s="66"/>
      <c r="BO920" s="66"/>
      <c r="BP920" s="66"/>
      <c r="BQ920" s="66"/>
      <c r="BR920" s="66"/>
      <c r="BS920" s="66"/>
      <c r="BT920" s="66"/>
      <c r="BU920" s="66"/>
      <c r="BV920" s="66"/>
      <c r="BW920" s="66"/>
      <c r="BX920" s="66"/>
      <c r="BY920" s="66"/>
      <c r="BZ920" s="66"/>
    </row>
    <row r="921" spans="1:78" ht="15" customHeight="1">
      <c r="A921" s="66"/>
      <c r="B921" s="66"/>
      <c r="C921" s="66"/>
      <c r="D921" s="66"/>
      <c r="E921" s="85"/>
      <c r="F921" s="85"/>
      <c r="G921" s="85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6"/>
      <c r="BM921" s="66"/>
      <c r="BN921" s="66"/>
      <c r="BO921" s="66"/>
      <c r="BP921" s="66"/>
      <c r="BQ921" s="66"/>
      <c r="BR921" s="66"/>
      <c r="BS921" s="66"/>
      <c r="BT921" s="66"/>
      <c r="BU921" s="66"/>
      <c r="BV921" s="66"/>
      <c r="BW921" s="66"/>
      <c r="BX921" s="66"/>
      <c r="BY921" s="66"/>
      <c r="BZ921" s="66"/>
    </row>
    <row r="922" spans="1:78" ht="15" customHeight="1">
      <c r="A922" s="66"/>
      <c r="B922" s="66"/>
      <c r="C922" s="66"/>
      <c r="D922" s="66"/>
      <c r="E922" s="85"/>
      <c r="F922" s="85"/>
      <c r="G922" s="85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6"/>
      <c r="BM922" s="66"/>
      <c r="BN922" s="66"/>
      <c r="BO922" s="66"/>
      <c r="BP922" s="66"/>
      <c r="BQ922" s="66"/>
      <c r="BR922" s="66"/>
      <c r="BS922" s="66"/>
      <c r="BT922" s="66"/>
      <c r="BU922" s="66"/>
      <c r="BV922" s="66"/>
      <c r="BW922" s="66"/>
      <c r="BX922" s="66"/>
      <c r="BY922" s="66"/>
      <c r="BZ922" s="66"/>
    </row>
    <row r="923" spans="1:78" ht="15" customHeight="1">
      <c r="A923" s="66"/>
      <c r="B923" s="66"/>
      <c r="C923" s="66"/>
      <c r="D923" s="66"/>
      <c r="E923" s="85"/>
      <c r="F923" s="85"/>
      <c r="G923" s="85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6"/>
      <c r="BM923" s="66"/>
      <c r="BN923" s="66"/>
      <c r="BO923" s="66"/>
      <c r="BP923" s="66"/>
      <c r="BQ923" s="66"/>
      <c r="BR923" s="66"/>
      <c r="BS923" s="66"/>
      <c r="BT923" s="66"/>
      <c r="BU923" s="66"/>
      <c r="BV923" s="66"/>
      <c r="BW923" s="66"/>
      <c r="BX923" s="66"/>
      <c r="BY923" s="66"/>
      <c r="BZ923" s="66"/>
    </row>
    <row r="924" spans="1:78" ht="15" customHeight="1">
      <c r="A924" s="66"/>
      <c r="B924" s="66"/>
      <c r="C924" s="66"/>
      <c r="D924" s="66"/>
      <c r="E924" s="85"/>
      <c r="F924" s="85"/>
      <c r="G924" s="85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6"/>
      <c r="BM924" s="66"/>
      <c r="BN924" s="66"/>
      <c r="BO924" s="66"/>
      <c r="BP924" s="66"/>
      <c r="BQ924" s="66"/>
      <c r="BR924" s="66"/>
      <c r="BS924" s="66"/>
      <c r="BT924" s="66"/>
      <c r="BU924" s="66"/>
      <c r="BV924" s="66"/>
      <c r="BW924" s="66"/>
      <c r="BX924" s="66"/>
      <c r="BY924" s="66"/>
      <c r="BZ924" s="66"/>
    </row>
    <row r="925" spans="1:78" ht="15" customHeight="1">
      <c r="A925" s="66"/>
      <c r="B925" s="66"/>
      <c r="C925" s="66"/>
      <c r="D925" s="66"/>
      <c r="E925" s="85"/>
      <c r="F925" s="85"/>
      <c r="G925" s="85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6"/>
      <c r="BM925" s="66"/>
      <c r="BN925" s="66"/>
      <c r="BO925" s="66"/>
      <c r="BP925" s="66"/>
      <c r="BQ925" s="66"/>
      <c r="BR925" s="66"/>
      <c r="BS925" s="66"/>
      <c r="BT925" s="66"/>
      <c r="BU925" s="66"/>
      <c r="BV925" s="66"/>
      <c r="BW925" s="66"/>
      <c r="BX925" s="66"/>
      <c r="BY925" s="66"/>
      <c r="BZ925" s="66"/>
    </row>
    <row r="926" spans="1:78" ht="15" customHeight="1">
      <c r="A926" s="66"/>
      <c r="B926" s="66"/>
      <c r="C926" s="66"/>
      <c r="D926" s="66"/>
      <c r="E926" s="85"/>
      <c r="F926" s="85"/>
      <c r="G926" s="85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6"/>
      <c r="BM926" s="66"/>
      <c r="BN926" s="66"/>
      <c r="BO926" s="66"/>
      <c r="BP926" s="66"/>
      <c r="BQ926" s="66"/>
      <c r="BR926" s="66"/>
      <c r="BS926" s="66"/>
      <c r="BT926" s="66"/>
      <c r="BU926" s="66"/>
      <c r="BV926" s="66"/>
      <c r="BW926" s="66"/>
      <c r="BX926" s="66"/>
      <c r="BY926" s="66"/>
      <c r="BZ926" s="66"/>
    </row>
    <row r="927" spans="1:78" ht="15" customHeight="1">
      <c r="A927" s="66"/>
      <c r="B927" s="66"/>
      <c r="C927" s="66"/>
      <c r="D927" s="66"/>
      <c r="E927" s="85"/>
      <c r="F927" s="85"/>
      <c r="G927" s="85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6"/>
      <c r="BM927" s="66"/>
      <c r="BN927" s="66"/>
      <c r="BO927" s="66"/>
      <c r="BP927" s="66"/>
      <c r="BQ927" s="66"/>
      <c r="BR927" s="66"/>
      <c r="BS927" s="66"/>
      <c r="BT927" s="66"/>
      <c r="BU927" s="66"/>
      <c r="BV927" s="66"/>
      <c r="BW927" s="66"/>
      <c r="BX927" s="66"/>
      <c r="BY927" s="66"/>
      <c r="BZ927" s="66"/>
    </row>
    <row r="928" spans="1:78" ht="15" customHeight="1">
      <c r="A928" s="66"/>
      <c r="B928" s="66"/>
      <c r="C928" s="66"/>
      <c r="D928" s="66"/>
      <c r="E928" s="85"/>
      <c r="F928" s="85"/>
      <c r="G928" s="85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6"/>
      <c r="BM928" s="66"/>
      <c r="BN928" s="66"/>
      <c r="BO928" s="66"/>
      <c r="BP928" s="66"/>
      <c r="BQ928" s="66"/>
      <c r="BR928" s="66"/>
      <c r="BS928" s="66"/>
      <c r="BT928" s="66"/>
      <c r="BU928" s="66"/>
      <c r="BV928" s="66"/>
      <c r="BW928" s="66"/>
      <c r="BX928" s="66"/>
      <c r="BY928" s="66"/>
      <c r="BZ928" s="66"/>
    </row>
    <row r="929" spans="1:78" ht="15" customHeight="1">
      <c r="A929" s="66"/>
      <c r="B929" s="66"/>
      <c r="C929" s="66"/>
      <c r="D929" s="66"/>
      <c r="E929" s="85"/>
      <c r="F929" s="85"/>
      <c r="G929" s="85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</row>
    <row r="930" spans="1:78" ht="15" customHeight="1">
      <c r="A930" s="66"/>
      <c r="B930" s="66"/>
      <c r="C930" s="66"/>
      <c r="D930" s="66"/>
      <c r="E930" s="85"/>
      <c r="F930" s="85"/>
      <c r="G930" s="85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</row>
    <row r="931" spans="1:78" ht="15" customHeight="1">
      <c r="A931" s="66"/>
      <c r="B931" s="66"/>
      <c r="C931" s="66"/>
      <c r="D931" s="66"/>
      <c r="E931" s="85"/>
      <c r="F931" s="85"/>
      <c r="G931" s="85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</row>
    <row r="932" spans="1:78" ht="15" customHeight="1">
      <c r="A932" s="66"/>
      <c r="B932" s="66"/>
      <c r="C932" s="66"/>
      <c r="D932" s="66"/>
      <c r="E932" s="85"/>
      <c r="F932" s="85"/>
      <c r="G932" s="85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</row>
    <row r="933" spans="1:78" ht="15" customHeight="1">
      <c r="A933" s="66"/>
      <c r="B933" s="66"/>
      <c r="C933" s="66"/>
      <c r="D933" s="66"/>
      <c r="E933" s="85"/>
      <c r="F933" s="85"/>
      <c r="G933" s="85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</row>
    <row r="934" spans="1:78" ht="15" customHeight="1">
      <c r="A934" s="66"/>
      <c r="B934" s="66"/>
      <c r="C934" s="66"/>
      <c r="D934" s="66"/>
      <c r="E934" s="85"/>
      <c r="F934" s="85"/>
      <c r="G934" s="85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</row>
    <row r="935" spans="1:78" ht="15" customHeight="1">
      <c r="A935" s="66"/>
      <c r="B935" s="66"/>
      <c r="C935" s="66"/>
      <c r="D935" s="66"/>
      <c r="E935" s="85"/>
      <c r="F935" s="85"/>
      <c r="G935" s="85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</row>
    <row r="936" spans="1:78" ht="15" customHeight="1">
      <c r="A936" s="66"/>
      <c r="B936" s="66"/>
      <c r="C936" s="66"/>
      <c r="D936" s="66"/>
      <c r="E936" s="85"/>
      <c r="F936" s="85"/>
      <c r="G936" s="85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</row>
    <row r="937" spans="1:78" ht="15" customHeight="1">
      <c r="A937" s="66"/>
      <c r="B937" s="66"/>
      <c r="C937" s="66"/>
      <c r="D937" s="66"/>
      <c r="E937" s="85"/>
      <c r="F937" s="85"/>
      <c r="G937" s="85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6"/>
      <c r="BM937" s="66"/>
      <c r="BN937" s="66"/>
      <c r="BO937" s="66"/>
      <c r="BP937" s="66"/>
      <c r="BQ937" s="66"/>
      <c r="BR937" s="66"/>
      <c r="BS937" s="66"/>
      <c r="BT937" s="66"/>
      <c r="BU937" s="66"/>
      <c r="BV937" s="66"/>
      <c r="BW937" s="66"/>
      <c r="BX937" s="66"/>
      <c r="BY937" s="66"/>
      <c r="BZ937" s="66"/>
    </row>
    <row r="938" spans="1:78" ht="15" customHeight="1">
      <c r="A938" s="66"/>
      <c r="B938" s="66"/>
      <c r="C938" s="66"/>
      <c r="D938" s="66"/>
      <c r="E938" s="85"/>
      <c r="F938" s="85"/>
      <c r="G938" s="85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</row>
    <row r="939" spans="1:78" ht="15" customHeight="1">
      <c r="A939" s="66"/>
      <c r="B939" s="66"/>
      <c r="C939" s="66"/>
      <c r="D939" s="66"/>
      <c r="E939" s="85"/>
      <c r="F939" s="85"/>
      <c r="G939" s="85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6"/>
      <c r="BM939" s="66"/>
      <c r="BN939" s="66"/>
      <c r="BO939" s="66"/>
      <c r="BP939" s="66"/>
      <c r="BQ939" s="66"/>
      <c r="BR939" s="66"/>
      <c r="BS939" s="66"/>
      <c r="BT939" s="66"/>
      <c r="BU939" s="66"/>
      <c r="BV939" s="66"/>
      <c r="BW939" s="66"/>
      <c r="BX939" s="66"/>
      <c r="BY939" s="66"/>
      <c r="BZ939" s="66"/>
    </row>
    <row r="940" spans="1:78" ht="15" customHeight="1">
      <c r="A940" s="66"/>
      <c r="B940" s="66"/>
      <c r="C940" s="66"/>
      <c r="D940" s="66"/>
      <c r="E940" s="85"/>
      <c r="F940" s="85"/>
      <c r="G940" s="85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6"/>
      <c r="BM940" s="66"/>
      <c r="BN940" s="66"/>
      <c r="BO940" s="66"/>
      <c r="BP940" s="66"/>
      <c r="BQ940" s="66"/>
      <c r="BR940" s="66"/>
      <c r="BS940" s="66"/>
      <c r="BT940" s="66"/>
      <c r="BU940" s="66"/>
      <c r="BV940" s="66"/>
      <c r="BW940" s="66"/>
      <c r="BX940" s="66"/>
      <c r="BY940" s="66"/>
      <c r="BZ940" s="66"/>
    </row>
    <row r="941" spans="1:78" ht="15" customHeight="1">
      <c r="A941" s="66"/>
      <c r="B941" s="66"/>
      <c r="C941" s="66"/>
      <c r="D941" s="66"/>
      <c r="E941" s="85"/>
      <c r="F941" s="85"/>
      <c r="G941" s="85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6"/>
      <c r="BM941" s="66"/>
      <c r="BN941" s="66"/>
      <c r="BO941" s="66"/>
      <c r="BP941" s="66"/>
      <c r="BQ941" s="66"/>
      <c r="BR941" s="66"/>
      <c r="BS941" s="66"/>
      <c r="BT941" s="66"/>
      <c r="BU941" s="66"/>
      <c r="BV941" s="66"/>
      <c r="BW941" s="66"/>
      <c r="BX941" s="66"/>
      <c r="BY941" s="66"/>
      <c r="BZ941" s="66"/>
    </row>
    <row r="942" spans="1:78" ht="15" customHeight="1">
      <c r="A942" s="66"/>
      <c r="B942" s="66"/>
      <c r="C942" s="66"/>
      <c r="D942" s="66"/>
      <c r="E942" s="85"/>
      <c r="F942" s="85"/>
      <c r="G942" s="85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6"/>
      <c r="BM942" s="66"/>
      <c r="BN942" s="66"/>
      <c r="BO942" s="66"/>
      <c r="BP942" s="66"/>
      <c r="BQ942" s="66"/>
      <c r="BR942" s="66"/>
      <c r="BS942" s="66"/>
      <c r="BT942" s="66"/>
      <c r="BU942" s="66"/>
      <c r="BV942" s="66"/>
      <c r="BW942" s="66"/>
      <c r="BX942" s="66"/>
      <c r="BY942" s="66"/>
      <c r="BZ942" s="66"/>
    </row>
    <row r="943" spans="1:78" ht="15" customHeight="1">
      <c r="A943" s="66"/>
      <c r="B943" s="66"/>
      <c r="C943" s="66"/>
      <c r="D943" s="66"/>
      <c r="E943" s="85"/>
      <c r="F943" s="85"/>
      <c r="G943" s="85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6"/>
      <c r="BM943" s="66"/>
      <c r="BN943" s="66"/>
      <c r="BO943" s="66"/>
      <c r="BP943" s="66"/>
      <c r="BQ943" s="66"/>
      <c r="BR943" s="66"/>
      <c r="BS943" s="66"/>
      <c r="BT943" s="66"/>
      <c r="BU943" s="66"/>
      <c r="BV943" s="66"/>
      <c r="BW943" s="66"/>
      <c r="BX943" s="66"/>
      <c r="BY943" s="66"/>
      <c r="BZ943" s="66"/>
    </row>
    <row r="944" spans="1:78" ht="15" customHeight="1">
      <c r="A944" s="66"/>
      <c r="B944" s="66"/>
      <c r="C944" s="66"/>
      <c r="D944" s="66"/>
      <c r="E944" s="85"/>
      <c r="F944" s="85"/>
      <c r="G944" s="85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</row>
    <row r="945" spans="1:78" ht="15" customHeight="1">
      <c r="A945" s="66"/>
      <c r="B945" s="66"/>
      <c r="C945" s="66"/>
      <c r="D945" s="66"/>
      <c r="E945" s="85"/>
      <c r="F945" s="85"/>
      <c r="G945" s="85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6"/>
      <c r="BM945" s="66"/>
      <c r="BN945" s="66"/>
      <c r="BO945" s="66"/>
      <c r="BP945" s="66"/>
      <c r="BQ945" s="66"/>
      <c r="BR945" s="66"/>
      <c r="BS945" s="66"/>
      <c r="BT945" s="66"/>
      <c r="BU945" s="66"/>
      <c r="BV945" s="66"/>
      <c r="BW945" s="66"/>
      <c r="BX945" s="66"/>
      <c r="BY945" s="66"/>
      <c r="BZ945" s="66"/>
    </row>
    <row r="946" spans="1:78" ht="15" customHeight="1">
      <c r="A946" s="66"/>
      <c r="B946" s="66"/>
      <c r="C946" s="66"/>
      <c r="D946" s="66"/>
      <c r="E946" s="85"/>
      <c r="F946" s="85"/>
      <c r="G946" s="85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  <c r="BM946" s="66"/>
      <c r="BN946" s="66"/>
      <c r="BO946" s="66"/>
      <c r="BP946" s="66"/>
      <c r="BQ946" s="66"/>
      <c r="BR946" s="66"/>
      <c r="BS946" s="66"/>
      <c r="BT946" s="66"/>
      <c r="BU946" s="66"/>
      <c r="BV946" s="66"/>
      <c r="BW946" s="66"/>
      <c r="BX946" s="66"/>
      <c r="BY946" s="66"/>
      <c r="BZ946" s="66"/>
    </row>
    <row r="947" spans="1:78" ht="15" customHeight="1">
      <c r="A947" s="66"/>
      <c r="B947" s="66"/>
      <c r="C947" s="66"/>
      <c r="D947" s="66"/>
      <c r="E947" s="85"/>
      <c r="F947" s="85"/>
      <c r="G947" s="85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6"/>
      <c r="BM947" s="66"/>
      <c r="BN947" s="66"/>
      <c r="BO947" s="66"/>
      <c r="BP947" s="66"/>
      <c r="BQ947" s="66"/>
      <c r="BR947" s="66"/>
      <c r="BS947" s="66"/>
      <c r="BT947" s="66"/>
      <c r="BU947" s="66"/>
      <c r="BV947" s="66"/>
      <c r="BW947" s="66"/>
      <c r="BX947" s="66"/>
      <c r="BY947" s="66"/>
      <c r="BZ947" s="66"/>
    </row>
    <row r="948" spans="1:78" ht="15" customHeight="1">
      <c r="A948" s="66"/>
      <c r="B948" s="66"/>
      <c r="C948" s="66"/>
      <c r="D948" s="66"/>
      <c r="E948" s="85"/>
      <c r="F948" s="85"/>
      <c r="G948" s="85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</row>
    <row r="949" spans="1:78" ht="15" customHeight="1">
      <c r="A949" s="66"/>
      <c r="B949" s="66"/>
      <c r="C949" s="66"/>
      <c r="D949" s="66"/>
      <c r="E949" s="85"/>
      <c r="F949" s="85"/>
      <c r="G949" s="85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6"/>
      <c r="BM949" s="66"/>
      <c r="BN949" s="66"/>
      <c r="BO949" s="66"/>
      <c r="BP949" s="66"/>
      <c r="BQ949" s="66"/>
      <c r="BR949" s="66"/>
      <c r="BS949" s="66"/>
      <c r="BT949" s="66"/>
      <c r="BU949" s="66"/>
      <c r="BV949" s="66"/>
      <c r="BW949" s="66"/>
      <c r="BX949" s="66"/>
      <c r="BY949" s="66"/>
      <c r="BZ949" s="66"/>
    </row>
    <row r="950" spans="1:78" ht="15" customHeight="1">
      <c r="A950" s="66"/>
      <c r="B950" s="66"/>
      <c r="C950" s="66"/>
      <c r="D950" s="66"/>
      <c r="E950" s="85"/>
      <c r="F950" s="85"/>
      <c r="G950" s="85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6"/>
      <c r="BM950" s="66"/>
      <c r="BN950" s="66"/>
      <c r="BO950" s="66"/>
      <c r="BP950" s="66"/>
      <c r="BQ950" s="66"/>
      <c r="BR950" s="66"/>
      <c r="BS950" s="66"/>
      <c r="BT950" s="66"/>
      <c r="BU950" s="66"/>
      <c r="BV950" s="66"/>
      <c r="BW950" s="66"/>
      <c r="BX950" s="66"/>
      <c r="BY950" s="66"/>
      <c r="BZ950" s="66"/>
    </row>
    <row r="951" spans="1:78" ht="15" customHeight="1">
      <c r="A951" s="66"/>
      <c r="B951" s="66"/>
      <c r="C951" s="66"/>
      <c r="D951" s="66"/>
      <c r="E951" s="85"/>
      <c r="F951" s="85"/>
      <c r="G951" s="85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6"/>
      <c r="BM951" s="66"/>
      <c r="BN951" s="66"/>
      <c r="BO951" s="66"/>
      <c r="BP951" s="66"/>
      <c r="BQ951" s="66"/>
      <c r="BR951" s="66"/>
      <c r="BS951" s="66"/>
      <c r="BT951" s="66"/>
      <c r="BU951" s="66"/>
      <c r="BV951" s="66"/>
      <c r="BW951" s="66"/>
      <c r="BX951" s="66"/>
      <c r="BY951" s="66"/>
      <c r="BZ951" s="66"/>
    </row>
    <row r="952" spans="1:78" ht="15" customHeight="1">
      <c r="A952" s="66"/>
      <c r="B952" s="66"/>
      <c r="C952" s="66"/>
      <c r="D952" s="66"/>
      <c r="E952" s="85"/>
      <c r="F952" s="85"/>
      <c r="G952" s="85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</row>
    <row r="953" spans="1:78" ht="15" customHeight="1">
      <c r="A953" s="66"/>
      <c r="B953" s="66"/>
      <c r="C953" s="66"/>
      <c r="D953" s="66"/>
      <c r="E953" s="85"/>
      <c r="F953" s="85"/>
      <c r="G953" s="85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</row>
    <row r="954" spans="1:78" ht="15" customHeight="1">
      <c r="A954" s="66"/>
      <c r="B954" s="66"/>
      <c r="C954" s="66"/>
      <c r="D954" s="66"/>
      <c r="E954" s="85"/>
      <c r="F954" s="85"/>
      <c r="G954" s="85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</row>
    <row r="955" spans="1:78" ht="15" customHeight="1">
      <c r="A955" s="66"/>
      <c r="B955" s="66"/>
      <c r="C955" s="66"/>
      <c r="D955" s="66"/>
      <c r="E955" s="85"/>
      <c r="F955" s="85"/>
      <c r="G955" s="85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6"/>
      <c r="BM955" s="66"/>
      <c r="BN955" s="66"/>
      <c r="BO955" s="66"/>
      <c r="BP955" s="66"/>
      <c r="BQ955" s="66"/>
      <c r="BR955" s="66"/>
      <c r="BS955" s="66"/>
      <c r="BT955" s="66"/>
      <c r="BU955" s="66"/>
      <c r="BV955" s="66"/>
      <c r="BW955" s="66"/>
      <c r="BX955" s="66"/>
      <c r="BY955" s="66"/>
      <c r="BZ955" s="66"/>
    </row>
    <row r="956" spans="1:78" ht="15" customHeight="1">
      <c r="A956" s="66"/>
      <c r="B956" s="66"/>
      <c r="C956" s="66"/>
      <c r="D956" s="66"/>
      <c r="E956" s="85"/>
      <c r="F956" s="85"/>
      <c r="G956" s="85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6"/>
      <c r="BM956" s="66"/>
      <c r="BN956" s="66"/>
      <c r="BO956" s="66"/>
      <c r="BP956" s="66"/>
      <c r="BQ956" s="66"/>
      <c r="BR956" s="66"/>
      <c r="BS956" s="66"/>
      <c r="BT956" s="66"/>
      <c r="BU956" s="66"/>
      <c r="BV956" s="66"/>
      <c r="BW956" s="66"/>
      <c r="BX956" s="66"/>
      <c r="BY956" s="66"/>
      <c r="BZ956" s="66"/>
    </row>
    <row r="957" spans="1:78" ht="15" customHeight="1">
      <c r="A957" s="66"/>
      <c r="B957" s="66"/>
      <c r="C957" s="66"/>
      <c r="D957" s="66"/>
      <c r="E957" s="85"/>
      <c r="F957" s="85"/>
      <c r="G957" s="85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6"/>
      <c r="BM957" s="66"/>
      <c r="BN957" s="66"/>
      <c r="BO957" s="66"/>
      <c r="BP957" s="66"/>
      <c r="BQ957" s="66"/>
      <c r="BR957" s="66"/>
      <c r="BS957" s="66"/>
      <c r="BT957" s="66"/>
      <c r="BU957" s="66"/>
      <c r="BV957" s="66"/>
      <c r="BW957" s="66"/>
      <c r="BX957" s="66"/>
      <c r="BY957" s="66"/>
      <c r="BZ957" s="66"/>
    </row>
    <row r="958" spans="1:78" ht="15" customHeight="1">
      <c r="A958" s="66"/>
      <c r="B958" s="66"/>
      <c r="C958" s="66"/>
      <c r="D958" s="66"/>
      <c r="E958" s="85"/>
      <c r="F958" s="85"/>
      <c r="G958" s="85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6"/>
      <c r="BM958" s="66"/>
      <c r="BN958" s="66"/>
      <c r="BO958" s="66"/>
      <c r="BP958" s="66"/>
      <c r="BQ958" s="66"/>
      <c r="BR958" s="66"/>
      <c r="BS958" s="66"/>
      <c r="BT958" s="66"/>
      <c r="BU958" s="66"/>
      <c r="BV958" s="66"/>
      <c r="BW958" s="66"/>
      <c r="BX958" s="66"/>
      <c r="BY958" s="66"/>
      <c r="BZ958" s="66"/>
    </row>
    <row r="959" spans="1:78" ht="15" customHeight="1">
      <c r="A959" s="66"/>
      <c r="B959" s="66"/>
      <c r="C959" s="66"/>
      <c r="D959" s="66"/>
      <c r="E959" s="85"/>
      <c r="F959" s="85"/>
      <c r="G959" s="85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6"/>
      <c r="BM959" s="66"/>
      <c r="BN959" s="66"/>
      <c r="BO959" s="66"/>
      <c r="BP959" s="66"/>
      <c r="BQ959" s="66"/>
      <c r="BR959" s="66"/>
      <c r="BS959" s="66"/>
      <c r="BT959" s="66"/>
      <c r="BU959" s="66"/>
      <c r="BV959" s="66"/>
      <c r="BW959" s="66"/>
      <c r="BX959" s="66"/>
      <c r="BY959" s="66"/>
      <c r="BZ959" s="66"/>
    </row>
    <row r="960" spans="1:78" ht="15" customHeight="1">
      <c r="A960" s="66"/>
      <c r="B960" s="66"/>
      <c r="C960" s="66"/>
      <c r="D960" s="66"/>
      <c r="E960" s="85"/>
      <c r="F960" s="85"/>
      <c r="G960" s="85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</row>
    <row r="961" spans="1:78" ht="15" customHeight="1">
      <c r="A961" s="66"/>
      <c r="B961" s="66"/>
      <c r="C961" s="66"/>
      <c r="D961" s="66"/>
      <c r="E961" s="85"/>
      <c r="F961" s="85"/>
      <c r="G961" s="85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6"/>
      <c r="BM961" s="66"/>
      <c r="BN961" s="66"/>
      <c r="BO961" s="66"/>
      <c r="BP961" s="66"/>
      <c r="BQ961" s="66"/>
      <c r="BR961" s="66"/>
      <c r="BS961" s="66"/>
      <c r="BT961" s="66"/>
      <c r="BU961" s="66"/>
      <c r="BV961" s="66"/>
      <c r="BW961" s="66"/>
      <c r="BX961" s="66"/>
      <c r="BY961" s="66"/>
      <c r="BZ961" s="66"/>
    </row>
    <row r="962" spans="1:78" ht="15" customHeight="1">
      <c r="A962" s="66"/>
      <c r="B962" s="66"/>
      <c r="C962" s="66"/>
      <c r="D962" s="66"/>
      <c r="E962" s="85"/>
      <c r="F962" s="85"/>
      <c r="G962" s="85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</row>
    <row r="963" spans="1:78" ht="15" customHeight="1">
      <c r="A963" s="66"/>
      <c r="B963" s="66"/>
      <c r="C963" s="66"/>
      <c r="D963" s="66"/>
      <c r="E963" s="85"/>
      <c r="F963" s="85"/>
      <c r="G963" s="85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</row>
    <row r="964" spans="1:78" ht="15" customHeight="1">
      <c r="A964" s="66"/>
      <c r="B964" s="66"/>
      <c r="C964" s="66"/>
      <c r="D964" s="66"/>
      <c r="E964" s="85"/>
      <c r="F964" s="85"/>
      <c r="G964" s="85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6"/>
      <c r="BM964" s="66"/>
      <c r="BN964" s="66"/>
      <c r="BO964" s="66"/>
      <c r="BP964" s="66"/>
      <c r="BQ964" s="66"/>
      <c r="BR964" s="66"/>
      <c r="BS964" s="66"/>
      <c r="BT964" s="66"/>
      <c r="BU964" s="66"/>
      <c r="BV964" s="66"/>
      <c r="BW964" s="66"/>
      <c r="BX964" s="66"/>
      <c r="BY964" s="66"/>
      <c r="BZ964" s="66"/>
    </row>
    <row r="965" spans="1:78" ht="15" customHeight="1">
      <c r="A965" s="66"/>
      <c r="B965" s="66"/>
      <c r="C965" s="66"/>
      <c r="D965" s="66"/>
      <c r="E965" s="85"/>
      <c r="F965" s="85"/>
      <c r="G965" s="85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6"/>
      <c r="BM965" s="66"/>
      <c r="BN965" s="66"/>
      <c r="BO965" s="66"/>
      <c r="BP965" s="66"/>
      <c r="BQ965" s="66"/>
      <c r="BR965" s="66"/>
      <c r="BS965" s="66"/>
      <c r="BT965" s="66"/>
      <c r="BU965" s="66"/>
      <c r="BV965" s="66"/>
      <c r="BW965" s="66"/>
      <c r="BX965" s="66"/>
      <c r="BY965" s="66"/>
      <c r="BZ965" s="66"/>
    </row>
    <row r="966" spans="1:78" ht="15" customHeight="1">
      <c r="A966" s="66"/>
      <c r="B966" s="66"/>
      <c r="C966" s="66"/>
      <c r="D966" s="66"/>
      <c r="E966" s="85"/>
      <c r="F966" s="85"/>
      <c r="G966" s="85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6"/>
      <c r="BM966" s="66"/>
      <c r="BN966" s="66"/>
      <c r="BO966" s="66"/>
      <c r="BP966" s="66"/>
      <c r="BQ966" s="66"/>
      <c r="BR966" s="66"/>
      <c r="BS966" s="66"/>
      <c r="BT966" s="66"/>
      <c r="BU966" s="66"/>
      <c r="BV966" s="66"/>
      <c r="BW966" s="66"/>
      <c r="BX966" s="66"/>
      <c r="BY966" s="66"/>
      <c r="BZ966" s="66"/>
    </row>
    <row r="967" spans="1:78" ht="15" customHeight="1">
      <c r="A967" s="66"/>
      <c r="B967" s="66"/>
      <c r="C967" s="66"/>
      <c r="D967" s="66"/>
      <c r="E967" s="85"/>
      <c r="F967" s="85"/>
      <c r="G967" s="85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6"/>
      <c r="BM967" s="66"/>
      <c r="BN967" s="66"/>
      <c r="BO967" s="66"/>
      <c r="BP967" s="66"/>
      <c r="BQ967" s="66"/>
      <c r="BR967" s="66"/>
      <c r="BS967" s="66"/>
      <c r="BT967" s="66"/>
      <c r="BU967" s="66"/>
      <c r="BV967" s="66"/>
      <c r="BW967" s="66"/>
      <c r="BX967" s="66"/>
      <c r="BY967" s="66"/>
      <c r="BZ967" s="66"/>
    </row>
    <row r="968" spans="1:78" ht="15" customHeight="1">
      <c r="A968" s="66"/>
      <c r="B968" s="66"/>
      <c r="C968" s="66"/>
      <c r="D968" s="66"/>
      <c r="E968" s="85"/>
      <c r="F968" s="85"/>
      <c r="G968" s="85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6"/>
      <c r="BM968" s="66"/>
      <c r="BN968" s="66"/>
      <c r="BO968" s="66"/>
      <c r="BP968" s="66"/>
      <c r="BQ968" s="66"/>
      <c r="BR968" s="66"/>
      <c r="BS968" s="66"/>
      <c r="BT968" s="66"/>
      <c r="BU968" s="66"/>
      <c r="BV968" s="66"/>
      <c r="BW968" s="66"/>
      <c r="BX968" s="66"/>
      <c r="BY968" s="66"/>
      <c r="BZ968" s="66"/>
    </row>
    <row r="969" spans="1:78" ht="15" customHeight="1">
      <c r="A969" s="66"/>
      <c r="B969" s="66"/>
      <c r="C969" s="66"/>
      <c r="D969" s="66"/>
      <c r="E969" s="85"/>
      <c r="F969" s="85"/>
      <c r="G969" s="85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6"/>
      <c r="BM969" s="66"/>
      <c r="BN969" s="66"/>
      <c r="BO969" s="66"/>
      <c r="BP969" s="66"/>
      <c r="BQ969" s="66"/>
      <c r="BR969" s="66"/>
      <c r="BS969" s="66"/>
      <c r="BT969" s="66"/>
      <c r="BU969" s="66"/>
      <c r="BV969" s="66"/>
      <c r="BW969" s="66"/>
      <c r="BX969" s="66"/>
      <c r="BY969" s="66"/>
      <c r="BZ969" s="66"/>
    </row>
    <row r="970" spans="1:78" ht="15" customHeight="1">
      <c r="A970" s="66"/>
      <c r="B970" s="66"/>
      <c r="C970" s="66"/>
      <c r="D970" s="66"/>
      <c r="E970" s="85"/>
      <c r="F970" s="85"/>
      <c r="G970" s="85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</row>
    <row r="971" spans="1:78" ht="15" customHeight="1">
      <c r="A971" s="66"/>
      <c r="B971" s="66"/>
      <c r="C971" s="66"/>
      <c r="D971" s="66"/>
      <c r="E971" s="85"/>
      <c r="F971" s="85"/>
      <c r="G971" s="85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6"/>
      <c r="BM971" s="66"/>
      <c r="BN971" s="66"/>
      <c r="BO971" s="66"/>
      <c r="BP971" s="66"/>
      <c r="BQ971" s="66"/>
      <c r="BR971" s="66"/>
      <c r="BS971" s="66"/>
      <c r="BT971" s="66"/>
      <c r="BU971" s="66"/>
      <c r="BV971" s="66"/>
      <c r="BW971" s="66"/>
      <c r="BX971" s="66"/>
      <c r="BY971" s="66"/>
      <c r="BZ971" s="66"/>
    </row>
    <row r="972" spans="1:78" ht="15" customHeight="1">
      <c r="A972" s="66"/>
      <c r="B972" s="66"/>
      <c r="C972" s="66"/>
      <c r="D972" s="66"/>
      <c r="E972" s="85"/>
      <c r="F972" s="85"/>
      <c r="G972" s="85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6"/>
      <c r="BM972" s="66"/>
      <c r="BN972" s="66"/>
      <c r="BO972" s="66"/>
      <c r="BP972" s="66"/>
      <c r="BQ972" s="66"/>
      <c r="BR972" s="66"/>
      <c r="BS972" s="66"/>
      <c r="BT972" s="66"/>
      <c r="BU972" s="66"/>
      <c r="BV972" s="66"/>
      <c r="BW972" s="66"/>
      <c r="BX972" s="66"/>
      <c r="BY972" s="66"/>
      <c r="BZ972" s="66"/>
    </row>
    <row r="973" spans="1:78" ht="15" customHeight="1">
      <c r="A973" s="66"/>
      <c r="B973" s="66"/>
      <c r="C973" s="66"/>
      <c r="D973" s="66"/>
      <c r="E973" s="85"/>
      <c r="F973" s="85"/>
      <c r="G973" s="85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</row>
    <row r="974" spans="1:78" ht="15" customHeight="1">
      <c r="A974" s="66"/>
      <c r="B974" s="66"/>
      <c r="C974" s="66"/>
      <c r="D974" s="66"/>
      <c r="E974" s="85"/>
      <c r="F974" s="85"/>
      <c r="G974" s="85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6"/>
      <c r="BM974" s="66"/>
      <c r="BN974" s="66"/>
      <c r="BO974" s="66"/>
      <c r="BP974" s="66"/>
      <c r="BQ974" s="66"/>
      <c r="BR974" s="66"/>
      <c r="BS974" s="66"/>
      <c r="BT974" s="66"/>
      <c r="BU974" s="66"/>
      <c r="BV974" s="66"/>
      <c r="BW974" s="66"/>
      <c r="BX974" s="66"/>
      <c r="BY974" s="66"/>
      <c r="BZ974" s="66"/>
    </row>
    <row r="975" spans="1:78" ht="15" customHeight="1">
      <c r="A975" s="66"/>
      <c r="B975" s="66"/>
      <c r="C975" s="66"/>
      <c r="D975" s="66"/>
      <c r="E975" s="85"/>
      <c r="F975" s="85"/>
      <c r="G975" s="85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6"/>
      <c r="BM975" s="66"/>
      <c r="BN975" s="66"/>
      <c r="BO975" s="66"/>
      <c r="BP975" s="66"/>
      <c r="BQ975" s="66"/>
      <c r="BR975" s="66"/>
      <c r="BS975" s="66"/>
      <c r="BT975" s="66"/>
      <c r="BU975" s="66"/>
      <c r="BV975" s="66"/>
      <c r="BW975" s="66"/>
      <c r="BX975" s="66"/>
      <c r="BY975" s="66"/>
      <c r="BZ975" s="66"/>
    </row>
    <row r="976" spans="1:78" ht="15" customHeight="1">
      <c r="A976" s="66"/>
      <c r="B976" s="66"/>
      <c r="C976" s="66"/>
      <c r="D976" s="66"/>
      <c r="E976" s="85"/>
      <c r="F976" s="85"/>
      <c r="G976" s="85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6"/>
      <c r="BM976" s="66"/>
      <c r="BN976" s="66"/>
      <c r="BO976" s="66"/>
      <c r="BP976" s="66"/>
      <c r="BQ976" s="66"/>
      <c r="BR976" s="66"/>
      <c r="BS976" s="66"/>
      <c r="BT976" s="66"/>
      <c r="BU976" s="66"/>
      <c r="BV976" s="66"/>
      <c r="BW976" s="66"/>
      <c r="BX976" s="66"/>
      <c r="BY976" s="66"/>
      <c r="BZ976" s="66"/>
    </row>
    <row r="977" spans="1:78" ht="15" customHeight="1">
      <c r="A977" s="66"/>
      <c r="B977" s="66"/>
      <c r="C977" s="66"/>
      <c r="D977" s="66"/>
      <c r="E977" s="85"/>
      <c r="F977" s="85"/>
      <c r="G977" s="85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6"/>
      <c r="BM977" s="66"/>
      <c r="BN977" s="66"/>
      <c r="BO977" s="66"/>
      <c r="BP977" s="66"/>
      <c r="BQ977" s="66"/>
      <c r="BR977" s="66"/>
      <c r="BS977" s="66"/>
      <c r="BT977" s="66"/>
      <c r="BU977" s="66"/>
      <c r="BV977" s="66"/>
      <c r="BW977" s="66"/>
      <c r="BX977" s="66"/>
      <c r="BY977" s="66"/>
      <c r="BZ977" s="66"/>
    </row>
    <row r="978" spans="1:78" ht="15" customHeight="1">
      <c r="A978" s="66"/>
      <c r="B978" s="66"/>
      <c r="C978" s="66"/>
      <c r="D978" s="66"/>
      <c r="E978" s="85"/>
      <c r="F978" s="85"/>
      <c r="G978" s="85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</row>
    <row r="979" spans="1:78" ht="15" customHeight="1">
      <c r="A979" s="66"/>
      <c r="B979" s="66"/>
      <c r="C979" s="66"/>
      <c r="D979" s="66"/>
      <c r="E979" s="85"/>
      <c r="F979" s="85"/>
      <c r="G979" s="85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6"/>
      <c r="BM979" s="66"/>
      <c r="BN979" s="66"/>
      <c r="BO979" s="66"/>
      <c r="BP979" s="66"/>
      <c r="BQ979" s="66"/>
      <c r="BR979" s="66"/>
      <c r="BS979" s="66"/>
      <c r="BT979" s="66"/>
      <c r="BU979" s="66"/>
      <c r="BV979" s="66"/>
      <c r="BW979" s="66"/>
      <c r="BX979" s="66"/>
      <c r="BY979" s="66"/>
      <c r="BZ979" s="66"/>
    </row>
    <row r="980" spans="1:78" ht="15" customHeight="1">
      <c r="A980" s="66"/>
      <c r="B980" s="66"/>
      <c r="C980" s="66"/>
      <c r="D980" s="66"/>
      <c r="E980" s="85"/>
      <c r="F980" s="85"/>
      <c r="G980" s="85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6"/>
      <c r="BM980" s="66"/>
      <c r="BN980" s="66"/>
      <c r="BO980" s="66"/>
      <c r="BP980" s="66"/>
      <c r="BQ980" s="66"/>
      <c r="BR980" s="66"/>
      <c r="BS980" s="66"/>
      <c r="BT980" s="66"/>
      <c r="BU980" s="66"/>
      <c r="BV980" s="66"/>
      <c r="BW980" s="66"/>
      <c r="BX980" s="66"/>
      <c r="BY980" s="66"/>
      <c r="BZ980" s="66"/>
    </row>
    <row r="981" spans="1:78" ht="15" customHeight="1">
      <c r="A981" s="66"/>
      <c r="B981" s="66"/>
      <c r="C981" s="66"/>
      <c r="D981" s="66"/>
      <c r="E981" s="85"/>
      <c r="F981" s="85"/>
      <c r="G981" s="85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6"/>
      <c r="BM981" s="66"/>
      <c r="BN981" s="66"/>
      <c r="BO981" s="66"/>
      <c r="BP981" s="66"/>
      <c r="BQ981" s="66"/>
      <c r="BR981" s="66"/>
      <c r="BS981" s="66"/>
      <c r="BT981" s="66"/>
      <c r="BU981" s="66"/>
      <c r="BV981" s="66"/>
      <c r="BW981" s="66"/>
      <c r="BX981" s="66"/>
      <c r="BY981" s="66"/>
      <c r="BZ981" s="66"/>
    </row>
    <row r="982" spans="1:78" ht="15" customHeight="1">
      <c r="A982" s="66"/>
      <c r="B982" s="66"/>
      <c r="C982" s="66"/>
      <c r="D982" s="66"/>
      <c r="E982" s="85"/>
      <c r="F982" s="85"/>
      <c r="G982" s="85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6"/>
      <c r="BM982" s="66"/>
      <c r="BN982" s="66"/>
      <c r="BO982" s="66"/>
      <c r="BP982" s="66"/>
      <c r="BQ982" s="66"/>
      <c r="BR982" s="66"/>
      <c r="BS982" s="66"/>
      <c r="BT982" s="66"/>
      <c r="BU982" s="66"/>
      <c r="BV982" s="66"/>
      <c r="BW982" s="66"/>
      <c r="BX982" s="66"/>
      <c r="BY982" s="66"/>
      <c r="BZ982" s="66"/>
    </row>
    <row r="983" spans="1:78" ht="15" customHeight="1">
      <c r="A983" s="66"/>
      <c r="B983" s="66"/>
      <c r="C983" s="66"/>
      <c r="D983" s="66"/>
      <c r="E983" s="85"/>
      <c r="F983" s="85"/>
      <c r="G983" s="85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6"/>
      <c r="BM983" s="66"/>
      <c r="BN983" s="66"/>
      <c r="BO983" s="66"/>
      <c r="BP983" s="66"/>
      <c r="BQ983" s="66"/>
      <c r="BR983" s="66"/>
      <c r="BS983" s="66"/>
      <c r="BT983" s="66"/>
      <c r="BU983" s="66"/>
      <c r="BV983" s="66"/>
      <c r="BW983" s="66"/>
      <c r="BX983" s="66"/>
      <c r="BY983" s="66"/>
      <c r="BZ983" s="66"/>
    </row>
    <row r="984" spans="1:78" ht="15" customHeight="1">
      <c r="A984" s="66"/>
      <c r="B984" s="66"/>
      <c r="C984" s="66"/>
      <c r="D984" s="66"/>
      <c r="E984" s="85"/>
      <c r="F984" s="85"/>
      <c r="G984" s="85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  <c r="BM984" s="66"/>
      <c r="BN984" s="66"/>
      <c r="BO984" s="66"/>
      <c r="BP984" s="66"/>
      <c r="BQ984" s="66"/>
      <c r="BR984" s="66"/>
      <c r="BS984" s="66"/>
      <c r="BT984" s="66"/>
      <c r="BU984" s="66"/>
      <c r="BV984" s="66"/>
      <c r="BW984" s="66"/>
      <c r="BX984" s="66"/>
      <c r="BY984" s="66"/>
      <c r="BZ984" s="66"/>
    </row>
    <row r="985" spans="1:78" ht="15" customHeight="1">
      <c r="A985" s="66"/>
      <c r="B985" s="66"/>
      <c r="C985" s="66"/>
      <c r="D985" s="66"/>
      <c r="E985" s="85"/>
      <c r="F985" s="85"/>
      <c r="G985" s="85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6"/>
      <c r="BM985" s="66"/>
      <c r="BN985" s="66"/>
      <c r="BO985" s="66"/>
      <c r="BP985" s="66"/>
      <c r="BQ985" s="66"/>
      <c r="BR985" s="66"/>
      <c r="BS985" s="66"/>
      <c r="BT985" s="66"/>
      <c r="BU985" s="66"/>
      <c r="BV985" s="66"/>
      <c r="BW985" s="66"/>
      <c r="BX985" s="66"/>
      <c r="BY985" s="66"/>
      <c r="BZ985" s="66"/>
    </row>
    <row r="986" spans="1:78" ht="15" customHeight="1">
      <c r="A986" s="66"/>
      <c r="B986" s="66"/>
      <c r="C986" s="66"/>
      <c r="D986" s="66"/>
      <c r="E986" s="85"/>
      <c r="F986" s="85"/>
      <c r="G986" s="85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6"/>
      <c r="BM986" s="66"/>
      <c r="BN986" s="66"/>
      <c r="BO986" s="66"/>
      <c r="BP986" s="66"/>
      <c r="BQ986" s="66"/>
      <c r="BR986" s="66"/>
      <c r="BS986" s="66"/>
      <c r="BT986" s="66"/>
      <c r="BU986" s="66"/>
      <c r="BV986" s="66"/>
      <c r="BW986" s="66"/>
      <c r="BX986" s="66"/>
      <c r="BY986" s="66"/>
      <c r="BZ986" s="66"/>
    </row>
    <row r="987" spans="1:78" ht="15" customHeight="1">
      <c r="A987" s="66"/>
      <c r="B987" s="66"/>
      <c r="C987" s="66"/>
      <c r="D987" s="66"/>
      <c r="E987" s="85"/>
      <c r="F987" s="85"/>
      <c r="G987" s="85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6"/>
      <c r="BM987" s="66"/>
      <c r="BN987" s="66"/>
      <c r="BO987" s="66"/>
      <c r="BP987" s="66"/>
      <c r="BQ987" s="66"/>
      <c r="BR987" s="66"/>
      <c r="BS987" s="66"/>
      <c r="BT987" s="66"/>
      <c r="BU987" s="66"/>
      <c r="BV987" s="66"/>
      <c r="BW987" s="66"/>
      <c r="BX987" s="66"/>
      <c r="BY987" s="66"/>
      <c r="BZ987" s="66"/>
    </row>
    <row r="988" spans="1:78" ht="15" customHeight="1">
      <c r="A988" s="66"/>
      <c r="B988" s="66"/>
      <c r="C988" s="66"/>
      <c r="D988" s="66"/>
      <c r="E988" s="85"/>
      <c r="F988" s="85"/>
      <c r="G988" s="85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6"/>
      <c r="BM988" s="66"/>
      <c r="BN988" s="66"/>
      <c r="BO988" s="66"/>
      <c r="BP988" s="66"/>
      <c r="BQ988" s="66"/>
      <c r="BR988" s="66"/>
      <c r="BS988" s="66"/>
      <c r="BT988" s="66"/>
      <c r="BU988" s="66"/>
      <c r="BV988" s="66"/>
      <c r="BW988" s="66"/>
      <c r="BX988" s="66"/>
      <c r="BY988" s="66"/>
      <c r="BZ988" s="66"/>
    </row>
    <row r="989" spans="1:78" ht="15" customHeight="1">
      <c r="A989" s="66"/>
      <c r="B989" s="66"/>
      <c r="C989" s="66"/>
      <c r="D989" s="66"/>
      <c r="E989" s="85"/>
      <c r="F989" s="85"/>
      <c r="G989" s="85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6"/>
      <c r="BM989" s="66"/>
      <c r="BN989" s="66"/>
      <c r="BO989" s="66"/>
      <c r="BP989" s="66"/>
      <c r="BQ989" s="66"/>
      <c r="BR989" s="66"/>
      <c r="BS989" s="66"/>
      <c r="BT989" s="66"/>
      <c r="BU989" s="66"/>
      <c r="BV989" s="66"/>
      <c r="BW989" s="66"/>
      <c r="BX989" s="66"/>
      <c r="BY989" s="66"/>
      <c r="BZ989" s="66"/>
    </row>
    <row r="990" spans="1:78" ht="15" customHeight="1">
      <c r="A990" s="66"/>
      <c r="B990" s="66"/>
      <c r="C990" s="66"/>
      <c r="D990" s="66"/>
      <c r="E990" s="85"/>
      <c r="F990" s="85"/>
      <c r="G990" s="85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</row>
    <row r="991" spans="1:78" ht="15" customHeight="1">
      <c r="A991" s="66"/>
      <c r="B991" s="66"/>
      <c r="C991" s="66"/>
      <c r="D991" s="66"/>
      <c r="E991" s="85"/>
      <c r="F991" s="85"/>
      <c r="G991" s="85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6"/>
      <c r="BM991" s="66"/>
      <c r="BN991" s="66"/>
      <c r="BO991" s="66"/>
      <c r="BP991" s="66"/>
      <c r="BQ991" s="66"/>
      <c r="BR991" s="66"/>
      <c r="BS991" s="66"/>
      <c r="BT991" s="66"/>
      <c r="BU991" s="66"/>
      <c r="BV991" s="66"/>
      <c r="BW991" s="66"/>
      <c r="BX991" s="66"/>
      <c r="BY991" s="66"/>
      <c r="BZ991" s="66"/>
    </row>
    <row r="992" spans="1:78" ht="15" customHeight="1">
      <c r="A992" s="66"/>
      <c r="B992" s="66"/>
      <c r="C992" s="66"/>
      <c r="D992" s="66"/>
      <c r="E992" s="85"/>
      <c r="F992" s="85"/>
      <c r="G992" s="85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6"/>
      <c r="BM992" s="66"/>
      <c r="BN992" s="66"/>
      <c r="BO992" s="66"/>
      <c r="BP992" s="66"/>
      <c r="BQ992" s="66"/>
      <c r="BR992" s="66"/>
      <c r="BS992" s="66"/>
      <c r="BT992" s="66"/>
      <c r="BU992" s="66"/>
      <c r="BV992" s="66"/>
      <c r="BW992" s="66"/>
      <c r="BX992" s="66"/>
      <c r="BY992" s="66"/>
      <c r="BZ992" s="66"/>
    </row>
    <row r="993" spans="1:78" ht="15" customHeight="1">
      <c r="A993" s="66"/>
      <c r="B993" s="66"/>
      <c r="C993" s="66"/>
      <c r="D993" s="66"/>
      <c r="E993" s="85"/>
      <c r="F993" s="85"/>
      <c r="G993" s="85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6"/>
      <c r="BM993" s="66"/>
      <c r="BN993" s="66"/>
      <c r="BO993" s="66"/>
      <c r="BP993" s="66"/>
      <c r="BQ993" s="66"/>
      <c r="BR993" s="66"/>
      <c r="BS993" s="66"/>
      <c r="BT993" s="66"/>
      <c r="BU993" s="66"/>
      <c r="BV993" s="66"/>
      <c r="BW993" s="66"/>
      <c r="BX993" s="66"/>
      <c r="BY993" s="66"/>
      <c r="BZ993" s="66"/>
    </row>
    <row r="994" spans="1:78" ht="15" customHeight="1">
      <c r="A994" s="66"/>
      <c r="B994" s="66"/>
      <c r="C994" s="66"/>
      <c r="D994" s="66"/>
      <c r="E994" s="85"/>
      <c r="F994" s="85"/>
      <c r="G994" s="85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6"/>
      <c r="BM994" s="66"/>
      <c r="BN994" s="66"/>
      <c r="BO994" s="66"/>
      <c r="BP994" s="66"/>
      <c r="BQ994" s="66"/>
      <c r="BR994" s="66"/>
      <c r="BS994" s="66"/>
      <c r="BT994" s="66"/>
      <c r="BU994" s="66"/>
      <c r="BV994" s="66"/>
      <c r="BW994" s="66"/>
      <c r="BX994" s="66"/>
      <c r="BY994" s="66"/>
      <c r="BZ994" s="66"/>
    </row>
    <row r="995" spans="1:78" ht="15" customHeight="1">
      <c r="A995" s="66"/>
      <c r="B995" s="66"/>
      <c r="C995" s="66"/>
      <c r="D995" s="66"/>
      <c r="E995" s="85"/>
      <c r="F995" s="85"/>
      <c r="G995" s="85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</row>
    <row r="996" spans="1:78" ht="15" customHeight="1">
      <c r="A996" s="66"/>
      <c r="B996" s="66"/>
      <c r="C996" s="66"/>
      <c r="D996" s="66"/>
      <c r="E996" s="85"/>
      <c r="F996" s="85"/>
      <c r="G996" s="85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</row>
    <row r="997" spans="1:78" ht="15" customHeight="1">
      <c r="A997" s="66"/>
      <c r="B997" s="66"/>
      <c r="C997" s="66"/>
      <c r="D997" s="66"/>
      <c r="E997" s="85"/>
      <c r="F997" s="85"/>
      <c r="G997" s="85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6"/>
      <c r="BM997" s="66"/>
      <c r="BN997" s="66"/>
      <c r="BO997" s="66"/>
      <c r="BP997" s="66"/>
      <c r="BQ997" s="66"/>
      <c r="BR997" s="66"/>
      <c r="BS997" s="66"/>
      <c r="BT997" s="66"/>
      <c r="BU997" s="66"/>
      <c r="BV997" s="66"/>
      <c r="BW997" s="66"/>
      <c r="BX997" s="66"/>
      <c r="BY997" s="66"/>
      <c r="BZ997" s="66"/>
    </row>
    <row r="998" spans="1:78" ht="15" customHeight="1">
      <c r="A998" s="66"/>
      <c r="B998" s="66"/>
      <c r="C998" s="66"/>
      <c r="D998" s="66"/>
      <c r="E998" s="85"/>
      <c r="F998" s="85"/>
      <c r="G998" s="85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6"/>
      <c r="BM998" s="66"/>
      <c r="BN998" s="66"/>
      <c r="BO998" s="66"/>
      <c r="BP998" s="66"/>
      <c r="BQ998" s="66"/>
      <c r="BR998" s="66"/>
      <c r="BS998" s="66"/>
      <c r="BT998" s="66"/>
      <c r="BU998" s="66"/>
      <c r="BV998" s="66"/>
      <c r="BW998" s="66"/>
      <c r="BX998" s="66"/>
      <c r="BY998" s="66"/>
      <c r="BZ998" s="66"/>
    </row>
    <row r="999" spans="1:78" ht="15" customHeight="1">
      <c r="A999" s="66"/>
      <c r="B999" s="66"/>
      <c r="C999" s="66"/>
      <c r="D999" s="66"/>
      <c r="E999" s="85"/>
      <c r="F999" s="85"/>
      <c r="G999" s="85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6"/>
      <c r="BM999" s="66"/>
      <c r="BN999" s="66"/>
      <c r="BO999" s="66"/>
      <c r="BP999" s="66"/>
      <c r="BQ999" s="66"/>
      <c r="BR999" s="66"/>
      <c r="BS999" s="66"/>
      <c r="BT999" s="66"/>
      <c r="BU999" s="66"/>
      <c r="BV999" s="66"/>
      <c r="BW999" s="66"/>
      <c r="BX999" s="66"/>
      <c r="BY999" s="66"/>
      <c r="BZ999" s="66"/>
    </row>
    <row r="1000" spans="1:78" ht="15" customHeight="1">
      <c r="A1000" s="66"/>
      <c r="B1000" s="66"/>
      <c r="C1000" s="66"/>
      <c r="D1000" s="66"/>
      <c r="E1000" s="85"/>
      <c r="F1000" s="85"/>
      <c r="G1000" s="85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6"/>
      <c r="BM1000" s="66"/>
      <c r="BN1000" s="66"/>
      <c r="BO1000" s="66"/>
      <c r="BP1000" s="66"/>
      <c r="BQ1000" s="66"/>
      <c r="BR1000" s="66"/>
      <c r="BS1000" s="66"/>
      <c r="BT1000" s="66"/>
      <c r="BU1000" s="66"/>
      <c r="BV1000" s="66"/>
      <c r="BW1000" s="66"/>
      <c r="BX1000" s="66"/>
      <c r="BY1000" s="66"/>
      <c r="BZ1000" s="66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3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5" workbookViewId="0">
      <selection activeCell="B53" sqref="B53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6" bestFit="1" customWidth="1"/>
  </cols>
  <sheetData>
    <row r="1" spans="1:8" ht="15.75" customHeight="1">
      <c r="A1" s="368" t="s">
        <v>258</v>
      </c>
      <c r="B1" s="368"/>
      <c r="C1" s="368"/>
      <c r="D1" s="368"/>
      <c r="E1" s="368"/>
      <c r="F1" s="368"/>
      <c r="G1" s="368"/>
    </row>
    <row r="2" spans="1:8" ht="15">
      <c r="A2" s="379" t="s">
        <v>524</v>
      </c>
      <c r="B2" s="380"/>
      <c r="C2" s="380"/>
      <c r="D2" s="380"/>
      <c r="E2" s="380"/>
      <c r="F2" s="380"/>
      <c r="G2" s="381"/>
    </row>
    <row r="3" spans="1:8" ht="15">
      <c r="A3" s="378" t="s">
        <v>259</v>
      </c>
      <c r="B3" s="376"/>
      <c r="C3" s="376"/>
      <c r="D3" s="376"/>
      <c r="E3" s="376"/>
      <c r="F3" s="376"/>
      <c r="G3" s="377"/>
    </row>
    <row r="4" spans="1:8" ht="15">
      <c r="A4" s="375" t="str">
        <f>+'F3. IAODF'!A5:K5</f>
        <v>Del 1 de enero al 30 de junio de 2021</v>
      </c>
      <c r="B4" s="376"/>
      <c r="C4" s="376"/>
      <c r="D4" s="376"/>
      <c r="E4" s="376"/>
      <c r="F4" s="376"/>
      <c r="G4" s="377"/>
    </row>
    <row r="5" spans="1:8" ht="15">
      <c r="A5" s="372" t="s">
        <v>4</v>
      </c>
      <c r="B5" s="373"/>
      <c r="C5" s="373"/>
      <c r="D5" s="373"/>
      <c r="E5" s="373"/>
      <c r="F5" s="373"/>
      <c r="G5" s="374"/>
    </row>
    <row r="6" spans="1:8" s="199" customFormat="1" ht="8.25" customHeight="1">
      <c r="A6" s="224"/>
      <c r="B6" s="224"/>
      <c r="C6" s="224"/>
      <c r="D6" s="224"/>
      <c r="E6" s="224"/>
      <c r="F6" s="224"/>
      <c r="G6" s="224"/>
    </row>
    <row r="7" spans="1:8" ht="15">
      <c r="A7" s="369" t="s">
        <v>260</v>
      </c>
      <c r="B7" s="371" t="s">
        <v>261</v>
      </c>
      <c r="C7" s="371"/>
      <c r="D7" s="371"/>
      <c r="E7" s="371"/>
      <c r="F7" s="371"/>
      <c r="G7" s="370" t="s">
        <v>262</v>
      </c>
    </row>
    <row r="8" spans="1:8" ht="30">
      <c r="A8" s="369"/>
      <c r="B8" s="256" t="s">
        <v>263</v>
      </c>
      <c r="C8" s="257" t="s">
        <v>151</v>
      </c>
      <c r="D8" s="256" t="s">
        <v>152</v>
      </c>
      <c r="E8" s="256" t="s">
        <v>153</v>
      </c>
      <c r="F8" s="256" t="s">
        <v>264</v>
      </c>
      <c r="G8" s="370"/>
    </row>
    <row r="9" spans="1:8" ht="15">
      <c r="A9" s="90" t="s">
        <v>265</v>
      </c>
      <c r="B9" s="97"/>
      <c r="C9" s="97"/>
      <c r="D9" s="97"/>
      <c r="E9" s="97"/>
      <c r="F9" s="97"/>
      <c r="G9" s="97"/>
    </row>
    <row r="10" spans="1:8" ht="15">
      <c r="A10" s="91" t="s">
        <v>266</v>
      </c>
      <c r="B10" s="98"/>
      <c r="C10" s="98"/>
      <c r="D10" s="98"/>
      <c r="E10" s="98"/>
      <c r="F10" s="98"/>
      <c r="G10" s="98"/>
    </row>
    <row r="11" spans="1:8" ht="15">
      <c r="A11" s="91" t="s">
        <v>267</v>
      </c>
      <c r="B11" s="98"/>
      <c r="C11" s="98"/>
      <c r="D11" s="98"/>
      <c r="E11" s="98"/>
      <c r="F11" s="98"/>
      <c r="G11" s="98"/>
    </row>
    <row r="12" spans="1:8" ht="15">
      <c r="A12" s="91" t="s">
        <v>268</v>
      </c>
      <c r="B12" s="98"/>
      <c r="C12" s="98"/>
      <c r="D12" s="98"/>
      <c r="E12" s="98"/>
      <c r="F12" s="98"/>
      <c r="G12" s="98"/>
    </row>
    <row r="13" spans="1:8" ht="15">
      <c r="A13" s="91" t="s">
        <v>269</v>
      </c>
      <c r="B13" s="98"/>
      <c r="C13" s="98"/>
      <c r="D13" s="98"/>
      <c r="E13" s="98"/>
      <c r="F13" s="98"/>
      <c r="G13" s="98"/>
    </row>
    <row r="14" spans="1:8" ht="15">
      <c r="A14" s="91" t="s">
        <v>270</v>
      </c>
      <c r="B14" s="98"/>
      <c r="C14" s="98">
        <v>32054.18</v>
      </c>
      <c r="D14" s="98">
        <f>+B14+C14</f>
        <v>32054.18</v>
      </c>
      <c r="E14" s="98">
        <v>39630.589999999997</v>
      </c>
      <c r="F14" s="98">
        <v>39630.589999999997</v>
      </c>
      <c r="G14" s="98">
        <f>+F14-B14</f>
        <v>39630.589999999997</v>
      </c>
    </row>
    <row r="15" spans="1:8" ht="15">
      <c r="A15" s="91" t="s">
        <v>271</v>
      </c>
      <c r="B15" s="98"/>
      <c r="C15" s="98"/>
      <c r="D15" s="98"/>
      <c r="E15" s="98"/>
      <c r="F15" s="98"/>
      <c r="G15" s="98"/>
    </row>
    <row r="16" spans="1:8" ht="15">
      <c r="A16" s="91" t="s">
        <v>272</v>
      </c>
      <c r="B16" s="98">
        <v>19563619</v>
      </c>
      <c r="C16" s="98">
        <v>7322251.8600000003</v>
      </c>
      <c r="D16" s="98">
        <f>+B16+C16</f>
        <v>26885870.859999999</v>
      </c>
      <c r="E16" s="98">
        <v>9603463.5999999996</v>
      </c>
      <c r="F16" s="98">
        <v>9603463.5999999996</v>
      </c>
      <c r="G16" s="98">
        <f>+F16-B16</f>
        <v>-9960155.4000000004</v>
      </c>
      <c r="H16" s="63"/>
    </row>
    <row r="17" spans="1:9" ht="15">
      <c r="A17" s="91" t="s">
        <v>273</v>
      </c>
      <c r="B17" s="98"/>
      <c r="C17" s="98"/>
      <c r="D17" s="98"/>
      <c r="E17" s="98"/>
      <c r="F17" s="98"/>
      <c r="G17" s="98"/>
      <c r="H17" s="63"/>
    </row>
    <row r="18" spans="1:9" ht="15">
      <c r="A18" s="92" t="s">
        <v>274</v>
      </c>
      <c r="B18" s="98"/>
      <c r="C18" s="98"/>
      <c r="D18" s="98"/>
      <c r="E18" s="98"/>
      <c r="F18" s="98"/>
      <c r="G18" s="98"/>
      <c r="H18" s="63"/>
    </row>
    <row r="19" spans="1:9" ht="15">
      <c r="A19" s="92" t="s">
        <v>275</v>
      </c>
      <c r="B19" s="98"/>
      <c r="C19" s="98"/>
      <c r="D19" s="98"/>
      <c r="E19" s="98"/>
      <c r="F19" s="98"/>
      <c r="G19" s="98"/>
      <c r="H19" s="63"/>
    </row>
    <row r="20" spans="1:9" ht="15">
      <c r="A20" s="92" t="s">
        <v>276</v>
      </c>
      <c r="B20" s="98"/>
      <c r="C20" s="98"/>
      <c r="D20" s="98"/>
      <c r="E20" s="98"/>
      <c r="F20" s="98"/>
      <c r="G20" s="98"/>
      <c r="H20" s="63"/>
    </row>
    <row r="21" spans="1:9" ht="15">
      <c r="A21" s="92" t="s">
        <v>277</v>
      </c>
      <c r="B21" s="98"/>
      <c r="C21" s="98"/>
      <c r="D21" s="98"/>
      <c r="E21" s="98"/>
      <c r="F21" s="98"/>
      <c r="G21" s="98"/>
      <c r="H21" s="63"/>
    </row>
    <row r="22" spans="1:9" ht="15">
      <c r="A22" s="92" t="s">
        <v>278</v>
      </c>
      <c r="B22" s="98"/>
      <c r="C22" s="98"/>
      <c r="D22" s="98"/>
      <c r="E22" s="98"/>
      <c r="F22" s="98"/>
      <c r="G22" s="98"/>
      <c r="H22" s="63"/>
    </row>
    <row r="23" spans="1:9" ht="15">
      <c r="A23" s="92" t="s">
        <v>279</v>
      </c>
      <c r="B23" s="98"/>
      <c r="C23" s="98"/>
      <c r="D23" s="98"/>
      <c r="E23" s="98"/>
      <c r="F23" s="98"/>
      <c r="G23" s="98"/>
      <c r="H23" s="63"/>
    </row>
    <row r="24" spans="1:9" ht="15">
      <c r="A24" s="92" t="s">
        <v>280</v>
      </c>
      <c r="B24" s="98"/>
      <c r="C24" s="98"/>
      <c r="D24" s="98"/>
      <c r="E24" s="98"/>
      <c r="F24" s="98"/>
      <c r="G24" s="98"/>
      <c r="H24" s="63"/>
    </row>
    <row r="25" spans="1:9" ht="15">
      <c r="A25" s="92" t="s">
        <v>281</v>
      </c>
      <c r="B25" s="98"/>
      <c r="C25" s="98"/>
      <c r="D25" s="98"/>
      <c r="E25" s="98"/>
      <c r="F25" s="98"/>
      <c r="G25" s="98"/>
      <c r="H25" s="63"/>
    </row>
    <row r="26" spans="1:9" ht="15">
      <c r="A26" s="92" t="s">
        <v>282</v>
      </c>
      <c r="B26" s="98"/>
      <c r="C26" s="98"/>
      <c r="D26" s="98"/>
      <c r="E26" s="98"/>
      <c r="F26" s="98"/>
      <c r="G26" s="98"/>
      <c r="H26" s="63"/>
    </row>
    <row r="27" spans="1:9" ht="15">
      <c r="A27" s="92" t="s">
        <v>283</v>
      </c>
      <c r="B27" s="98"/>
      <c r="C27" s="98"/>
      <c r="D27" s="98"/>
      <c r="E27" s="98"/>
      <c r="F27" s="98"/>
      <c r="G27" s="98"/>
      <c r="H27" s="63"/>
    </row>
    <row r="28" spans="1:9" ht="15">
      <c r="A28" s="92" t="s">
        <v>284</v>
      </c>
      <c r="B28" s="98"/>
      <c r="C28" s="98"/>
      <c r="D28" s="98"/>
      <c r="E28" s="98"/>
      <c r="F28" s="98"/>
      <c r="G28" s="98"/>
      <c r="H28" s="63"/>
    </row>
    <row r="29" spans="1:9" ht="15">
      <c r="A29" s="91" t="s">
        <v>285</v>
      </c>
      <c r="B29" s="98"/>
      <c r="C29" s="98"/>
      <c r="D29" s="98"/>
      <c r="E29" s="98"/>
      <c r="F29" s="98"/>
      <c r="G29" s="98"/>
      <c r="H29" s="64"/>
    </row>
    <row r="30" spans="1:9" ht="15">
      <c r="A30" s="92" t="s">
        <v>286</v>
      </c>
      <c r="B30" s="98"/>
      <c r="C30" s="98"/>
      <c r="D30" s="98"/>
      <c r="E30" s="98"/>
      <c r="F30" s="98"/>
      <c r="G30" s="98"/>
      <c r="H30" s="63"/>
    </row>
    <row r="31" spans="1:9" ht="15">
      <c r="A31" s="92" t="s">
        <v>287</v>
      </c>
      <c r="B31" s="98"/>
      <c r="C31" s="98"/>
      <c r="D31" s="98"/>
      <c r="E31" s="98"/>
      <c r="F31" s="98"/>
      <c r="G31" s="98"/>
      <c r="H31" s="63"/>
    </row>
    <row r="32" spans="1:9" ht="15">
      <c r="A32" s="92" t="s">
        <v>288</v>
      </c>
      <c r="B32" s="98"/>
      <c r="C32" s="98"/>
      <c r="D32" s="98"/>
      <c r="E32" s="98"/>
      <c r="F32" s="98"/>
      <c r="G32" s="98"/>
      <c r="H32" s="63"/>
      <c r="I32" s="63"/>
    </row>
    <row r="33" spans="1:9" ht="15">
      <c r="A33" s="92" t="s">
        <v>289</v>
      </c>
      <c r="B33" s="98"/>
      <c r="C33" s="98"/>
      <c r="D33" s="98"/>
      <c r="E33" s="98"/>
      <c r="F33" s="98"/>
      <c r="G33" s="98"/>
      <c r="H33" s="63"/>
      <c r="I33" s="63"/>
    </row>
    <row r="34" spans="1:9" ht="15">
      <c r="A34" s="92" t="s">
        <v>290</v>
      </c>
      <c r="B34" s="98"/>
      <c r="C34" s="98"/>
      <c r="D34" s="98"/>
      <c r="E34" s="98"/>
      <c r="F34" s="98"/>
      <c r="G34" s="98"/>
      <c r="H34" s="63"/>
      <c r="I34" s="63"/>
    </row>
    <row r="35" spans="1:9" ht="15">
      <c r="A35" s="91" t="s">
        <v>291</v>
      </c>
      <c r="B35" s="98">
        <v>274144445</v>
      </c>
      <c r="C35" s="98">
        <v>0</v>
      </c>
      <c r="D35" s="98">
        <f>+B35+C35</f>
        <v>274144445</v>
      </c>
      <c r="E35" s="98">
        <f>127012372+1</f>
        <v>127012373</v>
      </c>
      <c r="F35" s="98">
        <v>127012372</v>
      </c>
      <c r="G35" s="98">
        <f>+F35-B35</f>
        <v>-147132073</v>
      </c>
      <c r="H35" s="63"/>
      <c r="I35" s="63"/>
    </row>
    <row r="36" spans="1:9" ht="15">
      <c r="A36" s="91" t="s">
        <v>292</v>
      </c>
      <c r="B36" s="98"/>
      <c r="C36" s="98"/>
      <c r="D36" s="98"/>
      <c r="E36" s="98"/>
      <c r="F36" s="98"/>
      <c r="G36" s="98"/>
      <c r="H36" s="63"/>
      <c r="I36" s="63"/>
    </row>
    <row r="37" spans="1:9" ht="15">
      <c r="A37" s="92" t="s">
        <v>293</v>
      </c>
      <c r="B37" s="98"/>
      <c r="C37" s="98"/>
      <c r="D37" s="98"/>
      <c r="E37" s="98"/>
      <c r="F37" s="98"/>
      <c r="G37" s="98"/>
      <c r="H37" s="63"/>
      <c r="I37" s="63"/>
    </row>
    <row r="38" spans="1:9" ht="15">
      <c r="A38" s="91" t="s">
        <v>294</v>
      </c>
      <c r="B38" s="98"/>
      <c r="C38" s="98"/>
      <c r="D38" s="98"/>
      <c r="E38" s="98"/>
      <c r="F38" s="98"/>
      <c r="G38" s="98"/>
      <c r="H38" s="63"/>
      <c r="I38" s="63"/>
    </row>
    <row r="39" spans="1:9" ht="15">
      <c r="A39" s="92" t="s">
        <v>295</v>
      </c>
      <c r="B39" s="98"/>
      <c r="C39" s="98"/>
      <c r="D39" s="98"/>
      <c r="E39" s="98"/>
      <c r="F39" s="98"/>
      <c r="G39" s="98"/>
      <c r="H39" s="63"/>
      <c r="I39" s="63"/>
    </row>
    <row r="40" spans="1:9" ht="15">
      <c r="A40" s="92" t="s">
        <v>296</v>
      </c>
      <c r="B40" s="98"/>
      <c r="C40" s="98"/>
      <c r="D40" s="98"/>
      <c r="E40" s="98"/>
      <c r="F40" s="98"/>
      <c r="G40" s="98"/>
      <c r="H40" s="63"/>
      <c r="I40" s="63"/>
    </row>
    <row r="41" spans="1:9" ht="15">
      <c r="A41" s="93" t="s">
        <v>297</v>
      </c>
      <c r="B41" s="99">
        <f>+B10+B11+B12+B13+B14+B15+B16+B17+B29+B35+B36+B38</f>
        <v>293708064</v>
      </c>
      <c r="C41" s="99">
        <f t="shared" ref="C41:G41" si="0">+C10+C11+C12+C13+C14+C15+C16+C17+C29+C35+C36+C38</f>
        <v>7354306.04</v>
      </c>
      <c r="D41" s="99">
        <f t="shared" si="0"/>
        <v>301062370.04000002</v>
      </c>
      <c r="E41" s="99">
        <f t="shared" si="0"/>
        <v>136655467.19</v>
      </c>
      <c r="F41" s="99">
        <f t="shared" si="0"/>
        <v>136655466.19</v>
      </c>
      <c r="G41" s="99">
        <f t="shared" si="0"/>
        <v>-157052597.81</v>
      </c>
      <c r="H41" s="63"/>
      <c r="I41" s="64"/>
    </row>
    <row r="42" spans="1:9" ht="15">
      <c r="A42" s="93" t="s">
        <v>298</v>
      </c>
      <c r="B42" s="255"/>
      <c r="C42" s="255"/>
      <c r="D42" s="255"/>
      <c r="E42" s="255"/>
      <c r="F42" s="255"/>
      <c r="G42" s="255"/>
      <c r="H42" s="63"/>
      <c r="I42" s="63"/>
    </row>
    <row r="43" spans="1:9" ht="15.75" customHeight="1">
      <c r="A43" s="93" t="s">
        <v>299</v>
      </c>
      <c r="B43" s="99">
        <f t="shared" ref="B43:G43" si="1">+B49</f>
        <v>177398780</v>
      </c>
      <c r="C43" s="99">
        <f t="shared" si="1"/>
        <v>0</v>
      </c>
      <c r="D43" s="99">
        <f t="shared" si="1"/>
        <v>177398780</v>
      </c>
      <c r="E43" s="99">
        <f t="shared" si="1"/>
        <v>88699577.5</v>
      </c>
      <c r="F43" s="99">
        <f t="shared" si="1"/>
        <v>88699577.5</v>
      </c>
      <c r="G43" s="99">
        <f t="shared" si="1"/>
        <v>-88699202.5</v>
      </c>
      <c r="H43" s="63"/>
      <c r="I43" s="63"/>
    </row>
    <row r="44" spans="1:9" ht="15">
      <c r="A44" s="91" t="s">
        <v>300</v>
      </c>
      <c r="B44" s="98">
        <f>+B49</f>
        <v>177398780</v>
      </c>
      <c r="C44" s="98">
        <f>+C49</f>
        <v>0</v>
      </c>
      <c r="D44" s="98">
        <f>+B44+C44</f>
        <v>177398780</v>
      </c>
      <c r="E44" s="98">
        <f>+E49</f>
        <v>88699577.5</v>
      </c>
      <c r="F44" s="98">
        <f>+F49</f>
        <v>88699577.5</v>
      </c>
      <c r="G44" s="98">
        <f>+F44-B44</f>
        <v>-88699202.5</v>
      </c>
      <c r="H44" s="63"/>
      <c r="I44" s="63"/>
    </row>
    <row r="45" spans="1:9" ht="15">
      <c r="A45" s="92" t="s">
        <v>301</v>
      </c>
      <c r="B45" s="98"/>
      <c r="C45" s="98"/>
      <c r="D45" s="98"/>
      <c r="E45" s="98"/>
      <c r="F45" s="98"/>
      <c r="G45" s="98"/>
      <c r="H45" s="63"/>
      <c r="I45" s="63"/>
    </row>
    <row r="46" spans="1:9" ht="15">
      <c r="A46" s="92" t="s">
        <v>302</v>
      </c>
      <c r="B46" s="98"/>
      <c r="C46" s="98"/>
      <c r="D46" s="98"/>
      <c r="E46" s="98"/>
      <c r="F46" s="98"/>
      <c r="G46" s="98"/>
      <c r="H46" s="63"/>
      <c r="I46" s="63"/>
    </row>
    <row r="47" spans="1:9" ht="15">
      <c r="A47" s="273" t="s">
        <v>303</v>
      </c>
      <c r="B47" s="274"/>
      <c r="C47" s="274"/>
      <c r="D47" s="274"/>
      <c r="E47" s="274"/>
      <c r="F47" s="274"/>
      <c r="G47" s="274"/>
      <c r="H47" s="63"/>
      <c r="I47" s="63"/>
    </row>
    <row r="48" spans="1:9" ht="30">
      <c r="A48" s="94" t="s">
        <v>304</v>
      </c>
      <c r="B48" s="98"/>
      <c r="C48" s="98"/>
      <c r="D48" s="98"/>
      <c r="E48" s="98"/>
      <c r="F48" s="98"/>
      <c r="G48" s="98"/>
      <c r="H48" s="63"/>
      <c r="I48" s="63"/>
    </row>
    <row r="49" spans="1:9" ht="15">
      <c r="A49" s="280" t="s">
        <v>305</v>
      </c>
      <c r="B49" s="98">
        <v>177398780</v>
      </c>
      <c r="C49" s="98">
        <v>0</v>
      </c>
      <c r="D49" s="98">
        <f>+B49+C49</f>
        <v>177398780</v>
      </c>
      <c r="E49" s="98">
        <v>88699577.5</v>
      </c>
      <c r="F49" s="98">
        <v>88699577.5</v>
      </c>
      <c r="G49" s="98">
        <f>+F49-B49</f>
        <v>-88699202.5</v>
      </c>
      <c r="H49" s="63"/>
      <c r="I49" s="63"/>
    </row>
    <row r="50" spans="1:9" ht="15">
      <c r="A50" s="92" t="s">
        <v>306</v>
      </c>
      <c r="B50" s="98"/>
      <c r="C50" s="98"/>
      <c r="D50" s="98"/>
      <c r="E50" s="98"/>
      <c r="F50" s="98"/>
      <c r="G50" s="98"/>
      <c r="H50" s="63"/>
      <c r="I50" s="63"/>
    </row>
    <row r="51" spans="1:9" ht="15">
      <c r="A51" s="92" t="s">
        <v>307</v>
      </c>
      <c r="B51" s="98"/>
      <c r="C51" s="98"/>
      <c r="D51" s="98"/>
      <c r="E51" s="98"/>
      <c r="F51" s="98"/>
      <c r="G51" s="98"/>
      <c r="H51" s="63"/>
      <c r="I51" s="63"/>
    </row>
    <row r="52" spans="1:9" ht="15">
      <c r="A52" s="92" t="s">
        <v>308</v>
      </c>
      <c r="B52" s="98"/>
      <c r="C52" s="98"/>
      <c r="D52" s="98"/>
      <c r="E52" s="98"/>
      <c r="F52" s="98"/>
      <c r="G52" s="98"/>
      <c r="H52" s="63"/>
      <c r="I52" s="63"/>
    </row>
    <row r="53" spans="1:9" ht="15">
      <c r="A53" s="91" t="s">
        <v>309</v>
      </c>
      <c r="B53" s="98"/>
      <c r="C53" s="98"/>
      <c r="D53" s="98"/>
      <c r="E53" s="98"/>
      <c r="F53" s="98"/>
      <c r="G53" s="98"/>
      <c r="H53" s="63"/>
      <c r="I53" s="63"/>
    </row>
    <row r="54" spans="1:9" ht="15">
      <c r="A54" s="92" t="s">
        <v>310</v>
      </c>
      <c r="B54" s="98"/>
      <c r="C54" s="98"/>
      <c r="D54" s="98"/>
      <c r="E54" s="98"/>
      <c r="F54" s="98"/>
      <c r="G54" s="98"/>
      <c r="H54" s="63"/>
      <c r="I54" s="63"/>
    </row>
    <row r="55" spans="1:9" ht="15">
      <c r="A55" s="92" t="s">
        <v>311</v>
      </c>
      <c r="B55" s="98"/>
      <c r="C55" s="98"/>
      <c r="D55" s="98"/>
      <c r="E55" s="98"/>
      <c r="F55" s="98"/>
      <c r="G55" s="98"/>
      <c r="H55" s="63"/>
      <c r="I55" s="63"/>
    </row>
    <row r="56" spans="1:9" ht="15">
      <c r="A56" s="92" t="s">
        <v>312</v>
      </c>
      <c r="B56" s="98"/>
      <c r="C56" s="98"/>
      <c r="D56" s="98"/>
      <c r="E56" s="98"/>
      <c r="F56" s="98"/>
      <c r="G56" s="98"/>
      <c r="H56" s="63"/>
      <c r="I56" s="63"/>
    </row>
    <row r="57" spans="1:9" ht="15">
      <c r="A57" s="92" t="s">
        <v>313</v>
      </c>
      <c r="B57" s="98"/>
      <c r="C57" s="98"/>
      <c r="D57" s="98"/>
      <c r="E57" s="98"/>
      <c r="F57" s="98"/>
      <c r="G57" s="98"/>
      <c r="H57" s="63"/>
      <c r="I57" s="63"/>
    </row>
    <row r="58" spans="1:9" ht="15">
      <c r="A58" s="91" t="s">
        <v>314</v>
      </c>
      <c r="B58" s="98"/>
      <c r="C58" s="98"/>
      <c r="D58" s="98"/>
      <c r="E58" s="98"/>
      <c r="F58" s="98"/>
      <c r="G58" s="98"/>
      <c r="H58" s="63"/>
      <c r="I58" s="63"/>
    </row>
    <row r="59" spans="1:9" ht="15">
      <c r="A59" s="92" t="s">
        <v>315</v>
      </c>
      <c r="B59" s="98"/>
      <c r="C59" s="98"/>
      <c r="D59" s="98"/>
      <c r="E59" s="98"/>
      <c r="F59" s="98"/>
      <c r="G59" s="98"/>
      <c r="H59" s="63"/>
      <c r="I59" s="63"/>
    </row>
    <row r="60" spans="1:9" ht="15">
      <c r="A60" s="92" t="s">
        <v>316</v>
      </c>
      <c r="B60" s="98"/>
      <c r="C60" s="98"/>
      <c r="D60" s="98"/>
      <c r="E60" s="98"/>
      <c r="F60" s="98"/>
      <c r="G60" s="98"/>
      <c r="H60" s="63"/>
      <c r="I60" s="63"/>
    </row>
    <row r="61" spans="1:9" ht="15">
      <c r="A61" s="91" t="s">
        <v>317</v>
      </c>
      <c r="B61" s="98"/>
      <c r="C61" s="98"/>
      <c r="D61" s="98"/>
      <c r="E61" s="98"/>
      <c r="F61" s="98"/>
      <c r="G61" s="98"/>
      <c r="H61" s="63"/>
      <c r="I61" s="63"/>
    </row>
    <row r="62" spans="1:9" ht="15">
      <c r="A62" s="91" t="s">
        <v>318</v>
      </c>
      <c r="B62" s="98">
        <v>0</v>
      </c>
      <c r="C62" s="98">
        <v>5016023.6100000003</v>
      </c>
      <c r="D62" s="98">
        <f>+B62+C62</f>
        <v>5016023.6100000003</v>
      </c>
      <c r="E62" s="98">
        <v>2985426.05</v>
      </c>
      <c r="F62" s="98">
        <v>2985426.05</v>
      </c>
      <c r="G62" s="98">
        <f>+F62-B62</f>
        <v>2985426.05</v>
      </c>
      <c r="H62" s="63"/>
      <c r="I62" s="63"/>
    </row>
    <row r="63" spans="1:9" ht="15">
      <c r="A63" s="93" t="s">
        <v>319</v>
      </c>
      <c r="B63" s="99">
        <f>+B44+B53+B58+B61+B62</f>
        <v>177398780</v>
      </c>
      <c r="C63" s="99">
        <f>+C44+C53+C58+C61+C62</f>
        <v>5016023.6100000003</v>
      </c>
      <c r="D63" s="99">
        <f t="shared" ref="D63:G63" si="2">+D44+D53+D58+D61+D62</f>
        <v>182414803.61000001</v>
      </c>
      <c r="E63" s="99">
        <f t="shared" si="2"/>
        <v>91685003.549999997</v>
      </c>
      <c r="F63" s="99">
        <f t="shared" si="2"/>
        <v>91685003.549999997</v>
      </c>
      <c r="G63" s="99">
        <f t="shared" si="2"/>
        <v>-85713776.450000003</v>
      </c>
      <c r="H63" s="63"/>
      <c r="I63" s="64"/>
    </row>
    <row r="64" spans="1:9" ht="15">
      <c r="A64" s="93" t="s">
        <v>320</v>
      </c>
      <c r="B64" s="99"/>
      <c r="C64" s="99"/>
      <c r="D64" s="99"/>
      <c r="E64" s="99"/>
      <c r="F64" s="99"/>
      <c r="G64" s="99"/>
      <c r="H64" s="63"/>
      <c r="I64" s="64"/>
    </row>
    <row r="65" spans="1:9" ht="15">
      <c r="A65" s="91" t="s">
        <v>321</v>
      </c>
      <c r="B65" s="100"/>
      <c r="C65" s="100"/>
      <c r="D65" s="100"/>
      <c r="E65" s="100"/>
      <c r="F65" s="100"/>
      <c r="G65" s="100"/>
      <c r="H65" s="63"/>
      <c r="I65" s="63"/>
    </row>
    <row r="66" spans="1:9" ht="15">
      <c r="A66" s="93" t="s">
        <v>322</v>
      </c>
      <c r="B66" s="99">
        <f>+B63+B41</f>
        <v>471106844</v>
      </c>
      <c r="C66" s="99">
        <f>+C63+C41</f>
        <v>12370329.65</v>
      </c>
      <c r="D66" s="99">
        <f>+D63+D41</f>
        <v>483477173.65000004</v>
      </c>
      <c r="E66" s="99">
        <f t="shared" ref="E66:G66" si="3">+E63+E41</f>
        <v>228340470.74000001</v>
      </c>
      <c r="F66" s="99">
        <f t="shared" si="3"/>
        <v>228340469.74000001</v>
      </c>
      <c r="G66" s="99">
        <f t="shared" si="3"/>
        <v>-242766374.25999999</v>
      </c>
      <c r="H66" s="63"/>
      <c r="I66" s="64"/>
    </row>
    <row r="67" spans="1:9" ht="15">
      <c r="A67" s="95" t="s">
        <v>323</v>
      </c>
      <c r="B67" s="98"/>
      <c r="C67" s="98"/>
      <c r="D67" s="98"/>
      <c r="E67" s="98"/>
      <c r="F67" s="98"/>
      <c r="G67" s="98"/>
      <c r="H67" s="63"/>
      <c r="I67" s="64"/>
    </row>
    <row r="68" spans="1:9" ht="15">
      <c r="A68" s="93" t="s">
        <v>324</v>
      </c>
      <c r="B68" s="99"/>
      <c r="C68" s="99"/>
      <c r="D68" s="99"/>
      <c r="E68" s="99"/>
      <c r="F68" s="99"/>
      <c r="G68" s="99"/>
      <c r="H68" s="63"/>
      <c r="I68" s="63"/>
    </row>
    <row r="69" spans="1:9" ht="15">
      <c r="A69" s="93" t="s">
        <v>325</v>
      </c>
      <c r="B69" s="99"/>
      <c r="C69" s="99"/>
      <c r="D69" s="99"/>
      <c r="E69" s="99"/>
      <c r="F69" s="99"/>
      <c r="G69" s="99"/>
      <c r="H69" s="63"/>
      <c r="I69" s="63"/>
    </row>
    <row r="70" spans="1:9" ht="15">
      <c r="A70" s="96" t="s">
        <v>326</v>
      </c>
      <c r="B70" s="101"/>
      <c r="C70" s="101"/>
      <c r="D70" s="101"/>
      <c r="E70" s="101"/>
      <c r="F70" s="101"/>
      <c r="G70" s="101"/>
      <c r="H70" s="63"/>
      <c r="I70" s="63"/>
    </row>
    <row r="71" spans="1:9" ht="29.25" customHeight="1">
      <c r="A71" s="366" t="s">
        <v>327</v>
      </c>
      <c r="B71" s="366"/>
      <c r="C71" s="366"/>
      <c r="D71" s="366"/>
      <c r="E71" s="366"/>
      <c r="F71" s="366"/>
      <c r="G71" s="366"/>
      <c r="H71" s="63"/>
      <c r="I71" s="63"/>
    </row>
    <row r="72" spans="1:9" ht="15">
      <c r="A72" s="367" t="s">
        <v>520</v>
      </c>
      <c r="B72" s="366"/>
      <c r="C72" s="366"/>
      <c r="D72" s="366"/>
      <c r="E72" s="366"/>
      <c r="F72" s="366"/>
      <c r="G72" s="366"/>
    </row>
    <row r="73" spans="1:9" ht="27.75" customHeight="1">
      <c r="A73" s="365" t="s">
        <v>522</v>
      </c>
      <c r="B73" s="366"/>
      <c r="C73" s="366"/>
      <c r="D73" s="366"/>
      <c r="E73" s="366"/>
      <c r="F73" s="366"/>
      <c r="G73" s="366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0"/>
  <sheetViews>
    <sheetView topLeftCell="A145" zoomScale="110" zoomScaleNormal="110" workbookViewId="0">
      <selection activeCell="I156" sqref="I156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</cols>
  <sheetData>
    <row r="1" spans="1:9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9" ht="15">
      <c r="A2" s="47"/>
      <c r="B2" s="382" t="s">
        <v>524</v>
      </c>
      <c r="C2" s="383"/>
      <c r="D2" s="383"/>
      <c r="E2" s="383"/>
      <c r="F2" s="383"/>
      <c r="G2" s="383"/>
      <c r="H2" s="383"/>
      <c r="I2" s="384"/>
    </row>
    <row r="3" spans="1:9" ht="15">
      <c r="A3" s="47"/>
      <c r="B3" s="385" t="s">
        <v>366</v>
      </c>
      <c r="C3" s="386"/>
      <c r="D3" s="386"/>
      <c r="E3" s="386"/>
      <c r="F3" s="386"/>
      <c r="G3" s="386"/>
      <c r="H3" s="386"/>
      <c r="I3" s="387"/>
    </row>
    <row r="4" spans="1:9" ht="15">
      <c r="A4" s="47"/>
      <c r="B4" s="388" t="s">
        <v>367</v>
      </c>
      <c r="C4" s="389"/>
      <c r="D4" s="389"/>
      <c r="E4" s="389"/>
      <c r="F4" s="389"/>
      <c r="G4" s="389"/>
      <c r="H4" s="389"/>
      <c r="I4" s="390"/>
    </row>
    <row r="5" spans="1:9" ht="15">
      <c r="A5" s="47"/>
      <c r="B5" s="391" t="s">
        <v>532</v>
      </c>
      <c r="C5" s="392"/>
      <c r="D5" s="392"/>
      <c r="E5" s="392"/>
      <c r="F5" s="392"/>
      <c r="G5" s="392"/>
      <c r="H5" s="392"/>
      <c r="I5" s="393"/>
    </row>
    <row r="6" spans="1:9" s="199" customFormat="1" ht="7.5" customHeight="1">
      <c r="A6" s="222"/>
      <c r="B6" s="223"/>
      <c r="C6" s="223"/>
      <c r="D6" s="223"/>
      <c r="E6" s="223"/>
      <c r="F6" s="223"/>
      <c r="G6" s="223"/>
      <c r="H6" s="223"/>
      <c r="I6" s="223"/>
    </row>
    <row r="7" spans="1:9" ht="15">
      <c r="A7" s="47"/>
      <c r="B7" s="394" t="s">
        <v>128</v>
      </c>
      <c r="C7" s="395"/>
      <c r="D7" s="400"/>
      <c r="E7" s="400"/>
      <c r="F7" s="400"/>
      <c r="G7" s="400"/>
      <c r="H7" s="401"/>
      <c r="I7" s="402" t="s">
        <v>149</v>
      </c>
    </row>
    <row r="8" spans="1:9" ht="30">
      <c r="A8" s="47"/>
      <c r="B8" s="396"/>
      <c r="C8" s="397"/>
      <c r="D8" s="258" t="s">
        <v>150</v>
      </c>
      <c r="E8" s="259" t="s">
        <v>151</v>
      </c>
      <c r="F8" s="258" t="s">
        <v>152</v>
      </c>
      <c r="G8" s="258" t="s">
        <v>153</v>
      </c>
      <c r="H8" s="258" t="s">
        <v>154</v>
      </c>
      <c r="I8" s="403"/>
    </row>
    <row r="9" spans="1:9" ht="15">
      <c r="A9" s="47"/>
      <c r="B9" s="398"/>
      <c r="C9" s="399"/>
      <c r="D9" s="258">
        <v>1</v>
      </c>
      <c r="E9" s="259">
        <v>2</v>
      </c>
      <c r="F9" s="258" t="s">
        <v>155</v>
      </c>
      <c r="G9" s="258">
        <v>4</v>
      </c>
      <c r="H9" s="258">
        <v>5</v>
      </c>
      <c r="I9" s="260" t="s">
        <v>156</v>
      </c>
    </row>
    <row r="10" spans="1:9" ht="15">
      <c r="A10" s="48"/>
      <c r="B10" s="49" t="s">
        <v>222</v>
      </c>
      <c r="C10" s="50"/>
      <c r="D10" s="282">
        <f>+D11+D19+D29+D39+D49+D59+D63+D71+D75</f>
        <v>293708064</v>
      </c>
      <c r="E10" s="282">
        <f t="shared" ref="E10:I10" si="0">+E11+E19+E29+E39+E49+E59+E63+E71+E75</f>
        <v>7354306.040000001</v>
      </c>
      <c r="F10" s="282">
        <f t="shared" si="0"/>
        <v>301062370.04000002</v>
      </c>
      <c r="G10" s="282">
        <f t="shared" si="0"/>
        <v>107299209.86999999</v>
      </c>
      <c r="H10" s="282">
        <f t="shared" si="0"/>
        <v>104306368.45</v>
      </c>
      <c r="I10" s="282">
        <f t="shared" si="0"/>
        <v>193763160.16999999</v>
      </c>
    </row>
    <row r="11" spans="1:9" ht="15">
      <c r="A11" s="51"/>
      <c r="B11" s="52" t="s">
        <v>221</v>
      </c>
      <c r="C11" s="53"/>
      <c r="D11" s="283">
        <f>SUM(D12:D18)</f>
        <v>170737966.94999999</v>
      </c>
      <c r="E11" s="283">
        <f t="shared" ref="E11:I11" si="1">SUM(E12:E18)</f>
        <v>-191844.94999999925</v>
      </c>
      <c r="F11" s="283">
        <f t="shared" si="1"/>
        <v>170546122</v>
      </c>
      <c r="G11" s="283">
        <f t="shared" si="1"/>
        <v>60941685.25</v>
      </c>
      <c r="H11" s="283">
        <f t="shared" si="1"/>
        <v>60928750.890000001</v>
      </c>
      <c r="I11" s="283">
        <f t="shared" si="1"/>
        <v>109604436.75</v>
      </c>
    </row>
    <row r="12" spans="1:9" ht="15">
      <c r="A12" s="47"/>
      <c r="B12" s="61" t="s">
        <v>6</v>
      </c>
      <c r="C12" s="54" t="s">
        <v>157</v>
      </c>
      <c r="D12" s="284">
        <v>70431353.140000001</v>
      </c>
      <c r="E12" s="284">
        <v>0</v>
      </c>
      <c r="F12" s="284">
        <f>+D12+E12</f>
        <v>70431353.140000001</v>
      </c>
      <c r="G12" s="284">
        <v>0</v>
      </c>
      <c r="H12" s="284">
        <v>0</v>
      </c>
      <c r="I12" s="284">
        <f t="shared" ref="I12:I76" si="2">+F12-G12</f>
        <v>70431353.140000001</v>
      </c>
    </row>
    <row r="13" spans="1:9" ht="15">
      <c r="A13" s="47"/>
      <c r="B13" s="61" t="s">
        <v>7</v>
      </c>
      <c r="C13" s="54" t="s">
        <v>158</v>
      </c>
      <c r="D13" s="284">
        <v>53513943.810000002</v>
      </c>
      <c r="E13" s="284">
        <v>11429092.74</v>
      </c>
      <c r="F13" s="284">
        <f t="shared" ref="F13:F76" si="3">+D13+E13</f>
        <v>64943036.550000004</v>
      </c>
      <c r="G13" s="284">
        <v>36080808.780000001</v>
      </c>
      <c r="H13" s="284">
        <v>36080808.780000001</v>
      </c>
      <c r="I13" s="284">
        <f t="shared" si="2"/>
        <v>28862227.770000003</v>
      </c>
    </row>
    <row r="14" spans="1:9" ht="15">
      <c r="A14" s="47"/>
      <c r="B14" s="61" t="s">
        <v>8</v>
      </c>
      <c r="C14" s="54" t="s">
        <v>159</v>
      </c>
      <c r="D14" s="284">
        <v>3817776.8</v>
      </c>
      <c r="E14" s="284">
        <v>-965300.4</v>
      </c>
      <c r="F14" s="284">
        <f t="shared" si="3"/>
        <v>2852476.4</v>
      </c>
      <c r="G14" s="284">
        <v>2852476.4</v>
      </c>
      <c r="H14" s="284">
        <v>2852476.4</v>
      </c>
      <c r="I14" s="284">
        <f t="shared" si="2"/>
        <v>0</v>
      </c>
    </row>
    <row r="15" spans="1:9" ht="15">
      <c r="A15" s="47"/>
      <c r="B15" s="61" t="s">
        <v>9</v>
      </c>
      <c r="C15" s="54" t="s">
        <v>160</v>
      </c>
      <c r="D15" s="284">
        <v>4621890.8</v>
      </c>
      <c r="E15" s="284">
        <v>-753309.19</v>
      </c>
      <c r="F15" s="284">
        <f t="shared" si="3"/>
        <v>3868581.61</v>
      </c>
      <c r="G15" s="284">
        <v>2599108.91</v>
      </c>
      <c r="H15" s="284">
        <v>2599108.91</v>
      </c>
      <c r="I15" s="284">
        <f t="shared" si="2"/>
        <v>1269472.6999999997</v>
      </c>
    </row>
    <row r="16" spans="1:9" ht="15">
      <c r="A16" s="47"/>
      <c r="B16" s="61" t="s">
        <v>10</v>
      </c>
      <c r="C16" s="54" t="s">
        <v>161</v>
      </c>
      <c r="D16" s="284">
        <v>38353002.399999999</v>
      </c>
      <c r="E16" s="284">
        <v>-9902328.0999999996</v>
      </c>
      <c r="F16" s="284">
        <f t="shared" si="3"/>
        <v>28450674.299999997</v>
      </c>
      <c r="G16" s="284">
        <v>19409291.16</v>
      </c>
      <c r="H16" s="284">
        <v>19396356.800000001</v>
      </c>
      <c r="I16" s="284">
        <f t="shared" si="2"/>
        <v>9041383.1399999969</v>
      </c>
    </row>
    <row r="17" spans="1:9" ht="15">
      <c r="A17" s="47"/>
      <c r="B17" s="61" t="s">
        <v>11</v>
      </c>
      <c r="C17" s="54" t="s">
        <v>162</v>
      </c>
      <c r="D17" s="284">
        <v>0</v>
      </c>
      <c r="E17" s="284">
        <v>0</v>
      </c>
      <c r="F17" s="284">
        <f t="shared" si="3"/>
        <v>0</v>
      </c>
      <c r="G17" s="284">
        <v>0</v>
      </c>
      <c r="H17" s="284">
        <v>0</v>
      </c>
      <c r="I17" s="284">
        <f t="shared" si="2"/>
        <v>0</v>
      </c>
    </row>
    <row r="18" spans="1:9" ht="15">
      <c r="A18" s="47"/>
      <c r="B18" s="61" t="s">
        <v>12</v>
      </c>
      <c r="C18" s="54" t="s">
        <v>163</v>
      </c>
      <c r="D18" s="284">
        <v>0</v>
      </c>
      <c r="E18" s="284">
        <v>0</v>
      </c>
      <c r="F18" s="284">
        <f t="shared" si="3"/>
        <v>0</v>
      </c>
      <c r="G18" s="284">
        <v>0</v>
      </c>
      <c r="H18" s="284">
        <v>0</v>
      </c>
      <c r="I18" s="284">
        <f t="shared" si="2"/>
        <v>0</v>
      </c>
    </row>
    <row r="19" spans="1:9" ht="15">
      <c r="A19" s="51"/>
      <c r="B19" s="55" t="s">
        <v>229</v>
      </c>
      <c r="C19" s="56"/>
      <c r="D19" s="285">
        <f>SUM(D20:D28)</f>
        <v>42401335.519999996</v>
      </c>
      <c r="E19" s="285">
        <f t="shared" ref="E19:I19" si="4">SUM(E20:E28)</f>
        <v>-6649913.7400000002</v>
      </c>
      <c r="F19" s="285">
        <f t="shared" si="4"/>
        <v>35751421.780000001</v>
      </c>
      <c r="G19" s="285">
        <f t="shared" si="4"/>
        <v>13005178.250000002</v>
      </c>
      <c r="H19" s="285">
        <f t="shared" si="4"/>
        <v>12008665.499999998</v>
      </c>
      <c r="I19" s="285">
        <f t="shared" si="4"/>
        <v>22746243.530000001</v>
      </c>
    </row>
    <row r="20" spans="1:9" ht="15">
      <c r="A20" s="47"/>
      <c r="B20" s="61" t="s">
        <v>13</v>
      </c>
      <c r="C20" s="54" t="s">
        <v>164</v>
      </c>
      <c r="D20" s="284">
        <v>10945800</v>
      </c>
      <c r="E20" s="284">
        <v>-2031028.79</v>
      </c>
      <c r="F20" s="284">
        <f t="shared" si="3"/>
        <v>8914771.2100000009</v>
      </c>
      <c r="G20" s="284">
        <v>2807085.01</v>
      </c>
      <c r="H20" s="284">
        <v>2780639.46</v>
      </c>
      <c r="I20" s="284">
        <f t="shared" si="2"/>
        <v>6107686.2000000011</v>
      </c>
    </row>
    <row r="21" spans="1:9" ht="15">
      <c r="A21" s="47"/>
      <c r="B21" s="61" t="s">
        <v>14</v>
      </c>
      <c r="C21" s="54" t="s">
        <v>165</v>
      </c>
      <c r="D21" s="284">
        <v>11535600</v>
      </c>
      <c r="E21" s="284">
        <v>-1619517.68</v>
      </c>
      <c r="F21" s="284">
        <f t="shared" si="3"/>
        <v>9916082.3200000003</v>
      </c>
      <c r="G21" s="284">
        <v>3725197.34</v>
      </c>
      <c r="H21" s="284">
        <v>3492084.45</v>
      </c>
      <c r="I21" s="284">
        <f t="shared" si="2"/>
        <v>6190884.9800000004</v>
      </c>
    </row>
    <row r="22" spans="1:9" ht="15">
      <c r="A22" s="47"/>
      <c r="B22" s="61" t="s">
        <v>15</v>
      </c>
      <c r="C22" s="54" t="s">
        <v>166</v>
      </c>
      <c r="D22" s="284">
        <v>1632000</v>
      </c>
      <c r="E22" s="284">
        <v>-553717.77</v>
      </c>
      <c r="F22" s="284">
        <f t="shared" si="3"/>
        <v>1078282.23</v>
      </c>
      <c r="G22" s="284">
        <v>250057.89</v>
      </c>
      <c r="H22" s="284">
        <v>250057.89</v>
      </c>
      <c r="I22" s="284">
        <f t="shared" si="2"/>
        <v>828224.34</v>
      </c>
    </row>
    <row r="23" spans="1:9" ht="15">
      <c r="A23" s="47"/>
      <c r="B23" s="61" t="s">
        <v>16</v>
      </c>
      <c r="C23" s="54" t="s">
        <v>167</v>
      </c>
      <c r="D23" s="284">
        <v>666000</v>
      </c>
      <c r="E23" s="284">
        <v>-236234.56</v>
      </c>
      <c r="F23" s="284">
        <f t="shared" si="3"/>
        <v>429765.44</v>
      </c>
      <c r="G23" s="284">
        <v>95886.49</v>
      </c>
      <c r="H23" s="284">
        <v>95019.74</v>
      </c>
      <c r="I23" s="284">
        <f t="shared" si="2"/>
        <v>333878.95</v>
      </c>
    </row>
    <row r="24" spans="1:9" ht="15">
      <c r="A24" s="47"/>
      <c r="B24" s="61" t="s">
        <v>17</v>
      </c>
      <c r="C24" s="54" t="s">
        <v>168</v>
      </c>
      <c r="D24" s="284">
        <v>4197600</v>
      </c>
      <c r="E24" s="284">
        <v>-286900.09000000003</v>
      </c>
      <c r="F24" s="284">
        <f t="shared" si="3"/>
        <v>3910699.91</v>
      </c>
      <c r="G24" s="284">
        <v>1767666.5</v>
      </c>
      <c r="H24" s="284">
        <v>1497562.86</v>
      </c>
      <c r="I24" s="284">
        <f t="shared" si="2"/>
        <v>2143033.41</v>
      </c>
    </row>
    <row r="25" spans="1:9" ht="15">
      <c r="A25" s="47"/>
      <c r="B25" s="61" t="s">
        <v>18</v>
      </c>
      <c r="C25" s="54" t="s">
        <v>169</v>
      </c>
      <c r="D25" s="284">
        <v>9987935.5199999996</v>
      </c>
      <c r="E25" s="284">
        <v>-1906687.75</v>
      </c>
      <c r="F25" s="284">
        <f t="shared" si="3"/>
        <v>8081247.7699999996</v>
      </c>
      <c r="G25" s="284">
        <v>3025016.97</v>
      </c>
      <c r="H25" s="284">
        <v>2634884.2999999998</v>
      </c>
      <c r="I25" s="284">
        <f t="shared" si="2"/>
        <v>5056230.7999999989</v>
      </c>
    </row>
    <row r="26" spans="1:9" ht="15">
      <c r="A26" s="47"/>
      <c r="B26" s="61" t="s">
        <v>61</v>
      </c>
      <c r="C26" s="54" t="s">
        <v>170</v>
      </c>
      <c r="D26" s="284">
        <v>884000</v>
      </c>
      <c r="E26" s="284">
        <v>-67699.48</v>
      </c>
      <c r="F26" s="284">
        <f t="shared" si="3"/>
        <v>816300.52</v>
      </c>
      <c r="G26" s="284">
        <v>330580.06</v>
      </c>
      <c r="H26" s="284">
        <v>330171.62</v>
      </c>
      <c r="I26" s="284">
        <f t="shared" si="2"/>
        <v>485720.46</v>
      </c>
    </row>
    <row r="27" spans="1:9" ht="15">
      <c r="A27" s="47"/>
      <c r="B27" s="61" t="s">
        <v>223</v>
      </c>
      <c r="C27" s="54" t="s">
        <v>171</v>
      </c>
      <c r="D27" s="284">
        <v>0</v>
      </c>
      <c r="E27" s="284">
        <v>0</v>
      </c>
      <c r="F27" s="284">
        <f t="shared" si="3"/>
        <v>0</v>
      </c>
      <c r="G27" s="284">
        <v>0</v>
      </c>
      <c r="H27" s="284">
        <v>0</v>
      </c>
      <c r="I27" s="284">
        <f t="shared" si="2"/>
        <v>0</v>
      </c>
    </row>
    <row r="28" spans="1:9" ht="15">
      <c r="A28" s="47"/>
      <c r="B28" s="61" t="s">
        <v>224</v>
      </c>
      <c r="C28" s="54" t="s">
        <v>172</v>
      </c>
      <c r="D28" s="284">
        <v>2552400</v>
      </c>
      <c r="E28" s="284">
        <v>51872.38</v>
      </c>
      <c r="F28" s="284">
        <f t="shared" si="3"/>
        <v>2604272.38</v>
      </c>
      <c r="G28" s="284">
        <v>1003687.99</v>
      </c>
      <c r="H28" s="284">
        <v>928245.18</v>
      </c>
      <c r="I28" s="284">
        <f t="shared" si="2"/>
        <v>1600584.39</v>
      </c>
    </row>
    <row r="29" spans="1:9" ht="15">
      <c r="A29" s="51"/>
      <c r="B29" s="55" t="s">
        <v>230</v>
      </c>
      <c r="C29" s="56"/>
      <c r="D29" s="285">
        <f>SUM(D30:D38)</f>
        <v>45749142.530000001</v>
      </c>
      <c r="E29" s="285">
        <f t="shared" ref="E29:I29" si="5">SUM(E30:E38)</f>
        <v>-7540427.3299999991</v>
      </c>
      <c r="F29" s="285">
        <f t="shared" si="5"/>
        <v>38208715.200000003</v>
      </c>
      <c r="G29" s="285">
        <f t="shared" si="5"/>
        <v>13682609.800000001</v>
      </c>
      <c r="H29" s="285">
        <f t="shared" si="5"/>
        <v>12136905.749999998</v>
      </c>
      <c r="I29" s="285">
        <f t="shared" si="5"/>
        <v>24526105.399999999</v>
      </c>
    </row>
    <row r="30" spans="1:9" ht="15">
      <c r="A30" s="47"/>
      <c r="B30" s="61" t="s">
        <v>21</v>
      </c>
      <c r="C30" s="54" t="s">
        <v>173</v>
      </c>
      <c r="D30" s="284">
        <v>18244595.68</v>
      </c>
      <c r="E30" s="284">
        <v>-4957876.49</v>
      </c>
      <c r="F30" s="284">
        <f t="shared" si="3"/>
        <v>13286719.189999999</v>
      </c>
      <c r="G30" s="284">
        <v>3934794.77</v>
      </c>
      <c r="H30" s="284">
        <v>3925625.06</v>
      </c>
      <c r="I30" s="284">
        <f t="shared" si="2"/>
        <v>9351924.4199999999</v>
      </c>
    </row>
    <row r="31" spans="1:9" ht="15">
      <c r="A31" s="47"/>
      <c r="B31" s="61" t="s">
        <v>22</v>
      </c>
      <c r="C31" s="54" t="s">
        <v>174</v>
      </c>
      <c r="D31" s="284">
        <v>1266000</v>
      </c>
      <c r="E31" s="284">
        <v>-119899.34</v>
      </c>
      <c r="F31" s="284">
        <f t="shared" si="3"/>
        <v>1146100.6599999999</v>
      </c>
      <c r="G31" s="284">
        <v>513100.66</v>
      </c>
      <c r="H31" s="284">
        <v>513100.66</v>
      </c>
      <c r="I31" s="284">
        <f t="shared" si="2"/>
        <v>633000</v>
      </c>
    </row>
    <row r="32" spans="1:9" ht="15">
      <c r="A32" s="47"/>
      <c r="B32" s="61" t="s">
        <v>23</v>
      </c>
      <c r="C32" s="54" t="s">
        <v>175</v>
      </c>
      <c r="D32" s="284">
        <v>441600</v>
      </c>
      <c r="E32" s="284">
        <v>365024.48</v>
      </c>
      <c r="F32" s="284">
        <f t="shared" si="3"/>
        <v>806624.48</v>
      </c>
      <c r="G32" s="284">
        <v>432980.55</v>
      </c>
      <c r="H32" s="284">
        <v>432980.55</v>
      </c>
      <c r="I32" s="284">
        <f t="shared" si="2"/>
        <v>373643.93</v>
      </c>
    </row>
    <row r="33" spans="1:9" ht="15">
      <c r="A33" s="47"/>
      <c r="B33" s="61" t="s">
        <v>24</v>
      </c>
      <c r="C33" s="54" t="s">
        <v>176</v>
      </c>
      <c r="D33" s="284">
        <v>2240000</v>
      </c>
      <c r="E33" s="284">
        <v>-995361.71</v>
      </c>
      <c r="F33" s="284">
        <f t="shared" si="3"/>
        <v>1244638.29</v>
      </c>
      <c r="G33" s="284">
        <v>1124638.29</v>
      </c>
      <c r="H33" s="284">
        <v>40775.61</v>
      </c>
      <c r="I33" s="284">
        <f t="shared" si="2"/>
        <v>120000</v>
      </c>
    </row>
    <row r="34" spans="1:9" ht="15">
      <c r="A34" s="47"/>
      <c r="B34" s="61" t="s">
        <v>25</v>
      </c>
      <c r="C34" s="54" t="s">
        <v>177</v>
      </c>
      <c r="D34" s="284">
        <v>6972000</v>
      </c>
      <c r="E34" s="284">
        <v>583939.78</v>
      </c>
      <c r="F34" s="284">
        <f t="shared" si="3"/>
        <v>7555939.7800000003</v>
      </c>
      <c r="G34" s="284">
        <v>3663252.3</v>
      </c>
      <c r="H34" s="284">
        <v>3239910</v>
      </c>
      <c r="I34" s="284">
        <f t="shared" si="2"/>
        <v>3892687.4800000004</v>
      </c>
    </row>
    <row r="35" spans="1:9" ht="15">
      <c r="A35" s="47"/>
      <c r="B35" s="61" t="s">
        <v>225</v>
      </c>
      <c r="C35" s="54" t="s">
        <v>178</v>
      </c>
      <c r="D35" s="284">
        <v>1062000</v>
      </c>
      <c r="E35" s="284">
        <v>30271.83</v>
      </c>
      <c r="F35" s="284">
        <f t="shared" si="3"/>
        <v>1092271.83</v>
      </c>
      <c r="G35" s="284">
        <v>468621.47</v>
      </c>
      <c r="H35" s="284">
        <v>462472.47</v>
      </c>
      <c r="I35" s="284">
        <f t="shared" si="2"/>
        <v>623650.3600000001</v>
      </c>
    </row>
    <row r="36" spans="1:9" ht="15">
      <c r="A36" s="47"/>
      <c r="B36" s="61" t="s">
        <v>226</v>
      </c>
      <c r="C36" s="54" t="s">
        <v>179</v>
      </c>
      <c r="D36" s="284">
        <v>6189600</v>
      </c>
      <c r="E36" s="284">
        <v>-2019813.75</v>
      </c>
      <c r="F36" s="284">
        <f t="shared" si="3"/>
        <v>4169786.25</v>
      </c>
      <c r="G36" s="284">
        <v>1066786.43</v>
      </c>
      <c r="H36" s="284">
        <v>1063844.27</v>
      </c>
      <c r="I36" s="284">
        <f t="shared" si="2"/>
        <v>3102999.8200000003</v>
      </c>
    </row>
    <row r="37" spans="1:9" ht="15">
      <c r="A37" s="47"/>
      <c r="B37" s="61" t="s">
        <v>227</v>
      </c>
      <c r="C37" s="54" t="s">
        <v>180</v>
      </c>
      <c r="D37" s="284">
        <v>1778000</v>
      </c>
      <c r="E37" s="284">
        <v>-771928.68</v>
      </c>
      <c r="F37" s="284">
        <f t="shared" si="3"/>
        <v>1006071.32</v>
      </c>
      <c r="G37" s="284">
        <v>105545.9</v>
      </c>
      <c r="H37" s="284">
        <v>85307.7</v>
      </c>
      <c r="I37" s="284">
        <f t="shared" si="2"/>
        <v>900525.41999999993</v>
      </c>
    </row>
    <row r="38" spans="1:9" ht="15">
      <c r="A38" s="47"/>
      <c r="B38" s="61" t="s">
        <v>228</v>
      </c>
      <c r="C38" s="54" t="s">
        <v>181</v>
      </c>
      <c r="D38" s="284">
        <v>7555346.8499999996</v>
      </c>
      <c r="E38" s="284">
        <v>345216.55</v>
      </c>
      <c r="F38" s="284">
        <f t="shared" si="3"/>
        <v>7900563.3999999994</v>
      </c>
      <c r="G38" s="284">
        <v>2372889.4300000002</v>
      </c>
      <c r="H38" s="284">
        <v>2372889.4300000002</v>
      </c>
      <c r="I38" s="284">
        <f t="shared" si="2"/>
        <v>5527673.9699999988</v>
      </c>
    </row>
    <row r="39" spans="1:9" ht="15">
      <c r="A39" s="51"/>
      <c r="B39" s="55" t="s">
        <v>231</v>
      </c>
      <c r="C39" s="56"/>
      <c r="D39" s="285">
        <f>SUM(D40:D48)</f>
        <v>34819619</v>
      </c>
      <c r="E39" s="285">
        <f t="shared" ref="E39:I39" si="6">SUM(E40:E48)</f>
        <v>16292858.17</v>
      </c>
      <c r="F39" s="285">
        <f t="shared" si="6"/>
        <v>51112477.170000002</v>
      </c>
      <c r="G39" s="285">
        <f t="shared" si="6"/>
        <v>14355764.880000001</v>
      </c>
      <c r="H39" s="285">
        <f t="shared" si="6"/>
        <v>13927479.199999999</v>
      </c>
      <c r="I39" s="285">
        <f t="shared" si="6"/>
        <v>36756712.289999999</v>
      </c>
    </row>
    <row r="40" spans="1:9" ht="15">
      <c r="A40" s="47"/>
      <c r="B40" s="61" t="s">
        <v>26</v>
      </c>
      <c r="C40" s="54" t="s">
        <v>182</v>
      </c>
      <c r="D40" s="284">
        <v>0</v>
      </c>
      <c r="E40" s="284">
        <v>0</v>
      </c>
      <c r="F40" s="284">
        <f t="shared" si="3"/>
        <v>0</v>
      </c>
      <c r="G40" s="284">
        <v>0</v>
      </c>
      <c r="H40" s="284">
        <v>0</v>
      </c>
      <c r="I40" s="284">
        <f t="shared" si="2"/>
        <v>0</v>
      </c>
    </row>
    <row r="41" spans="1:9" ht="15">
      <c r="A41" s="47"/>
      <c r="B41" s="61" t="s">
        <v>27</v>
      </c>
      <c r="C41" s="54" t="s">
        <v>183</v>
      </c>
      <c r="D41" s="284">
        <v>0</v>
      </c>
      <c r="E41" s="284">
        <v>0</v>
      </c>
      <c r="F41" s="284">
        <f t="shared" si="3"/>
        <v>0</v>
      </c>
      <c r="G41" s="284">
        <v>0</v>
      </c>
      <c r="H41" s="284">
        <v>0</v>
      </c>
      <c r="I41" s="284">
        <f t="shared" si="2"/>
        <v>0</v>
      </c>
    </row>
    <row r="42" spans="1:9" ht="15">
      <c r="A42" s="47"/>
      <c r="B42" s="61" t="s">
        <v>28</v>
      </c>
      <c r="C42" s="54" t="s">
        <v>184</v>
      </c>
      <c r="D42" s="284">
        <v>0</v>
      </c>
      <c r="E42" s="284">
        <v>0</v>
      </c>
      <c r="F42" s="284">
        <f t="shared" si="3"/>
        <v>0</v>
      </c>
      <c r="G42" s="284">
        <v>0</v>
      </c>
      <c r="H42" s="284">
        <v>0</v>
      </c>
      <c r="I42" s="284">
        <f t="shared" si="2"/>
        <v>0</v>
      </c>
    </row>
    <row r="43" spans="1:9" ht="15">
      <c r="A43" s="47"/>
      <c r="B43" s="61" t="s">
        <v>29</v>
      </c>
      <c r="C43" s="54" t="s">
        <v>185</v>
      </c>
      <c r="D43" s="284">
        <v>34819619</v>
      </c>
      <c r="E43" s="284">
        <v>16292858.17</v>
      </c>
      <c r="F43" s="284">
        <f t="shared" si="3"/>
        <v>51112477.170000002</v>
      </c>
      <c r="G43" s="284">
        <v>14355764.880000001</v>
      </c>
      <c r="H43" s="284">
        <v>13927479.199999999</v>
      </c>
      <c r="I43" s="284">
        <f t="shared" si="2"/>
        <v>36756712.289999999</v>
      </c>
    </row>
    <row r="44" spans="1:9" ht="15">
      <c r="A44" s="47"/>
      <c r="B44" s="61" t="s">
        <v>30</v>
      </c>
      <c r="C44" s="54" t="s">
        <v>186</v>
      </c>
      <c r="D44" s="284">
        <v>0</v>
      </c>
      <c r="E44" s="284">
        <v>0</v>
      </c>
      <c r="F44" s="284">
        <f t="shared" si="3"/>
        <v>0</v>
      </c>
      <c r="G44" s="284">
        <v>0</v>
      </c>
      <c r="H44" s="284">
        <v>0</v>
      </c>
      <c r="I44" s="284">
        <f t="shared" si="2"/>
        <v>0</v>
      </c>
    </row>
    <row r="45" spans="1:9" ht="15">
      <c r="A45" s="47"/>
      <c r="B45" s="61" t="s">
        <v>232</v>
      </c>
      <c r="C45" s="54" t="s">
        <v>187</v>
      </c>
      <c r="D45" s="284">
        <v>0</v>
      </c>
      <c r="E45" s="284">
        <v>0</v>
      </c>
      <c r="F45" s="284">
        <f t="shared" si="3"/>
        <v>0</v>
      </c>
      <c r="G45" s="284">
        <v>0</v>
      </c>
      <c r="H45" s="284">
        <v>0</v>
      </c>
      <c r="I45" s="284">
        <f t="shared" si="2"/>
        <v>0</v>
      </c>
    </row>
    <row r="46" spans="1:9" ht="15">
      <c r="A46" s="47"/>
      <c r="B46" s="61" t="s">
        <v>233</v>
      </c>
      <c r="C46" s="54" t="s">
        <v>188</v>
      </c>
      <c r="D46" s="284">
        <v>0</v>
      </c>
      <c r="E46" s="284">
        <v>0</v>
      </c>
      <c r="F46" s="284">
        <f t="shared" si="3"/>
        <v>0</v>
      </c>
      <c r="G46" s="284">
        <v>0</v>
      </c>
      <c r="H46" s="284">
        <v>0</v>
      </c>
      <c r="I46" s="284">
        <f t="shared" si="2"/>
        <v>0</v>
      </c>
    </row>
    <row r="47" spans="1:9" ht="15">
      <c r="A47" s="47"/>
      <c r="B47" s="61" t="s">
        <v>234</v>
      </c>
      <c r="C47" s="54" t="s">
        <v>189</v>
      </c>
      <c r="D47" s="284">
        <v>0</v>
      </c>
      <c r="E47" s="284">
        <v>0</v>
      </c>
      <c r="F47" s="284">
        <f t="shared" si="3"/>
        <v>0</v>
      </c>
      <c r="G47" s="284">
        <v>0</v>
      </c>
      <c r="H47" s="284">
        <v>0</v>
      </c>
      <c r="I47" s="284">
        <f t="shared" si="2"/>
        <v>0</v>
      </c>
    </row>
    <row r="48" spans="1:9" ht="15">
      <c r="A48" s="47"/>
      <c r="B48" s="61" t="s">
        <v>235</v>
      </c>
      <c r="C48" s="54" t="s">
        <v>190</v>
      </c>
      <c r="D48" s="284">
        <v>0</v>
      </c>
      <c r="E48" s="284">
        <v>0</v>
      </c>
      <c r="F48" s="284">
        <f t="shared" si="3"/>
        <v>0</v>
      </c>
      <c r="G48" s="284">
        <v>0</v>
      </c>
      <c r="H48" s="284">
        <v>0</v>
      </c>
      <c r="I48" s="284">
        <f t="shared" si="2"/>
        <v>0</v>
      </c>
    </row>
    <row r="49" spans="1:9" ht="15">
      <c r="A49" s="51"/>
      <c r="B49" s="55" t="s">
        <v>236</v>
      </c>
      <c r="C49" s="56"/>
      <c r="D49" s="285">
        <f>SUM(D50:D58)</f>
        <v>0</v>
      </c>
      <c r="E49" s="285">
        <f t="shared" ref="E49:I49" si="7">SUM(E50:E58)</f>
        <v>5443633.8900000006</v>
      </c>
      <c r="F49" s="285">
        <f t="shared" si="7"/>
        <v>5443633.8900000006</v>
      </c>
      <c r="G49" s="285">
        <f t="shared" si="7"/>
        <v>5313971.6900000004</v>
      </c>
      <c r="H49" s="285">
        <f t="shared" si="7"/>
        <v>5304567.1100000003</v>
      </c>
      <c r="I49" s="285">
        <f t="shared" si="7"/>
        <v>129662.20000000004</v>
      </c>
    </row>
    <row r="50" spans="1:9" ht="15">
      <c r="A50" s="47"/>
      <c r="B50" s="61" t="s">
        <v>84</v>
      </c>
      <c r="C50" s="54" t="s">
        <v>191</v>
      </c>
      <c r="D50" s="284">
        <v>0</v>
      </c>
      <c r="E50" s="284">
        <v>460892.71</v>
      </c>
      <c r="F50" s="284">
        <f t="shared" si="3"/>
        <v>460892.71</v>
      </c>
      <c r="G50" s="284">
        <v>400370.22</v>
      </c>
      <c r="H50" s="284">
        <v>400370.22</v>
      </c>
      <c r="I50" s="284">
        <f t="shared" si="2"/>
        <v>60522.490000000049</v>
      </c>
    </row>
    <row r="51" spans="1:9" ht="15">
      <c r="A51" s="47"/>
      <c r="B51" s="61" t="s">
        <v>85</v>
      </c>
      <c r="C51" s="54" t="s">
        <v>192</v>
      </c>
      <c r="D51" s="284">
        <v>0</v>
      </c>
      <c r="E51" s="284">
        <v>36392.69</v>
      </c>
      <c r="F51" s="284">
        <f t="shared" si="3"/>
        <v>36392.69</v>
      </c>
      <c r="G51" s="284">
        <v>36392.69</v>
      </c>
      <c r="H51" s="284">
        <v>36392.69</v>
      </c>
      <c r="I51" s="284">
        <f t="shared" si="2"/>
        <v>0</v>
      </c>
    </row>
    <row r="52" spans="1:9" ht="15">
      <c r="A52" s="47"/>
      <c r="B52" s="61" t="s">
        <v>86</v>
      </c>
      <c r="C52" s="57" t="s">
        <v>193</v>
      </c>
      <c r="D52" s="284">
        <v>0</v>
      </c>
      <c r="E52" s="284">
        <v>61858.400000000001</v>
      </c>
      <c r="F52" s="284">
        <f t="shared" si="3"/>
        <v>61858.400000000001</v>
      </c>
      <c r="G52" s="284">
        <v>61858.400000000001</v>
      </c>
      <c r="H52" s="284">
        <v>61858.400000000001</v>
      </c>
      <c r="I52" s="284">
        <f t="shared" si="2"/>
        <v>0</v>
      </c>
    </row>
    <row r="53" spans="1:9" ht="15">
      <c r="A53" s="47"/>
      <c r="B53" s="61" t="s">
        <v>237</v>
      </c>
      <c r="C53" s="54" t="s">
        <v>194</v>
      </c>
      <c r="D53" s="284">
        <v>0</v>
      </c>
      <c r="E53" s="284">
        <v>4594767.42</v>
      </c>
      <c r="F53" s="284">
        <f t="shared" si="3"/>
        <v>4594767.42</v>
      </c>
      <c r="G53" s="284">
        <v>4594767.42</v>
      </c>
      <c r="H53" s="284">
        <v>4594767.42</v>
      </c>
      <c r="I53" s="284">
        <f t="shared" si="2"/>
        <v>0</v>
      </c>
    </row>
    <row r="54" spans="1:9" ht="15">
      <c r="A54" s="47"/>
      <c r="B54" s="61" t="s">
        <v>238</v>
      </c>
      <c r="C54" s="54" t="s">
        <v>195</v>
      </c>
      <c r="D54" s="284">
        <v>0</v>
      </c>
      <c r="E54" s="284">
        <v>0</v>
      </c>
      <c r="F54" s="284">
        <f t="shared" si="3"/>
        <v>0</v>
      </c>
      <c r="G54" s="284">
        <v>0</v>
      </c>
      <c r="H54" s="284">
        <v>0</v>
      </c>
      <c r="I54" s="284">
        <f t="shared" si="2"/>
        <v>0</v>
      </c>
    </row>
    <row r="55" spans="1:9" ht="15">
      <c r="A55" s="47"/>
      <c r="B55" s="61" t="s">
        <v>239</v>
      </c>
      <c r="C55" s="54" t="s">
        <v>196</v>
      </c>
      <c r="D55" s="284">
        <v>0</v>
      </c>
      <c r="E55" s="284">
        <v>273754.69</v>
      </c>
      <c r="F55" s="284">
        <f t="shared" si="3"/>
        <v>273754.69</v>
      </c>
      <c r="G55" s="284">
        <v>204614.98</v>
      </c>
      <c r="H55" s="284">
        <v>195210.4</v>
      </c>
      <c r="I55" s="284">
        <f t="shared" si="2"/>
        <v>69139.709999999992</v>
      </c>
    </row>
    <row r="56" spans="1:9" ht="15">
      <c r="A56" s="47"/>
      <c r="B56" s="61" t="s">
        <v>240</v>
      </c>
      <c r="C56" s="54" t="s">
        <v>197</v>
      </c>
      <c r="D56" s="284">
        <v>0</v>
      </c>
      <c r="E56" s="284">
        <v>0</v>
      </c>
      <c r="F56" s="284">
        <f t="shared" si="3"/>
        <v>0</v>
      </c>
      <c r="G56" s="284">
        <v>0</v>
      </c>
      <c r="H56" s="284">
        <v>0</v>
      </c>
      <c r="I56" s="284">
        <f t="shared" si="2"/>
        <v>0</v>
      </c>
    </row>
    <row r="57" spans="1:9" ht="15">
      <c r="A57" s="47"/>
      <c r="B57" s="61" t="s">
        <v>241</v>
      </c>
      <c r="C57" s="54" t="s">
        <v>198</v>
      </c>
      <c r="D57" s="284">
        <v>0</v>
      </c>
      <c r="E57" s="284">
        <v>0</v>
      </c>
      <c r="F57" s="284">
        <f t="shared" si="3"/>
        <v>0</v>
      </c>
      <c r="G57" s="284">
        <v>0</v>
      </c>
      <c r="H57" s="284">
        <v>0</v>
      </c>
      <c r="I57" s="284">
        <f t="shared" si="2"/>
        <v>0</v>
      </c>
    </row>
    <row r="58" spans="1:9" ht="15">
      <c r="A58" s="47"/>
      <c r="B58" s="61" t="s">
        <v>242</v>
      </c>
      <c r="C58" s="54" t="s">
        <v>199</v>
      </c>
      <c r="D58" s="284">
        <v>0</v>
      </c>
      <c r="E58" s="284">
        <v>15967.98</v>
      </c>
      <c r="F58" s="284">
        <f t="shared" si="3"/>
        <v>15967.98</v>
      </c>
      <c r="G58" s="284">
        <v>15967.98</v>
      </c>
      <c r="H58" s="284">
        <v>15967.98</v>
      </c>
      <c r="I58" s="284">
        <f t="shared" si="2"/>
        <v>0</v>
      </c>
    </row>
    <row r="59" spans="1:9" ht="15">
      <c r="A59" s="51"/>
      <c r="B59" s="55" t="s">
        <v>243</v>
      </c>
      <c r="C59" s="56"/>
      <c r="D59" s="285">
        <f>SUM(D60:D62)</f>
        <v>0</v>
      </c>
      <c r="E59" s="285">
        <f t="shared" ref="E59:I59" si="8">SUM(E60:E62)</f>
        <v>0</v>
      </c>
      <c r="F59" s="285">
        <f t="shared" si="8"/>
        <v>0</v>
      </c>
      <c r="G59" s="285">
        <f t="shared" si="8"/>
        <v>0</v>
      </c>
      <c r="H59" s="285">
        <f t="shared" si="8"/>
        <v>0</v>
      </c>
      <c r="I59" s="285">
        <f t="shared" si="8"/>
        <v>0</v>
      </c>
    </row>
    <row r="60" spans="1:9" ht="15">
      <c r="A60" s="47"/>
      <c r="B60" s="61" t="s">
        <v>32</v>
      </c>
      <c r="C60" s="54" t="s">
        <v>200</v>
      </c>
      <c r="D60" s="284">
        <v>0</v>
      </c>
      <c r="E60" s="284">
        <v>0</v>
      </c>
      <c r="F60" s="284">
        <f t="shared" si="3"/>
        <v>0</v>
      </c>
      <c r="G60" s="284">
        <v>0</v>
      </c>
      <c r="H60" s="284">
        <v>0</v>
      </c>
      <c r="I60" s="284">
        <f t="shared" si="2"/>
        <v>0</v>
      </c>
    </row>
    <row r="61" spans="1:9" ht="15">
      <c r="A61" s="47"/>
      <c r="B61" s="61" t="s">
        <v>33</v>
      </c>
      <c r="C61" s="54" t="s">
        <v>201</v>
      </c>
      <c r="D61" s="284">
        <v>0</v>
      </c>
      <c r="E61" s="284">
        <v>0</v>
      </c>
      <c r="F61" s="284">
        <f t="shared" si="3"/>
        <v>0</v>
      </c>
      <c r="G61" s="284">
        <v>0</v>
      </c>
      <c r="H61" s="284">
        <v>0</v>
      </c>
      <c r="I61" s="284">
        <f t="shared" si="2"/>
        <v>0</v>
      </c>
    </row>
    <row r="62" spans="1:9" ht="15">
      <c r="A62" s="47"/>
      <c r="B62" s="61" t="s">
        <v>90</v>
      </c>
      <c r="C62" s="54" t="s">
        <v>202</v>
      </c>
      <c r="D62" s="284">
        <v>0</v>
      </c>
      <c r="E62" s="284">
        <v>0</v>
      </c>
      <c r="F62" s="284">
        <f t="shared" si="3"/>
        <v>0</v>
      </c>
      <c r="G62" s="284">
        <v>0</v>
      </c>
      <c r="H62" s="284">
        <v>0</v>
      </c>
      <c r="I62" s="284">
        <f t="shared" si="2"/>
        <v>0</v>
      </c>
    </row>
    <row r="63" spans="1:9" ht="15">
      <c r="A63" s="51"/>
      <c r="B63" s="55" t="s">
        <v>244</v>
      </c>
      <c r="C63" s="56"/>
      <c r="D63" s="285">
        <f>SUM(D64:D70)</f>
        <v>0</v>
      </c>
      <c r="E63" s="285">
        <f t="shared" ref="E63:I63" si="9">SUM(E64:E70)</f>
        <v>0</v>
      </c>
      <c r="F63" s="285">
        <f t="shared" si="9"/>
        <v>0</v>
      </c>
      <c r="G63" s="285">
        <f t="shared" si="9"/>
        <v>0</v>
      </c>
      <c r="H63" s="285">
        <f t="shared" si="9"/>
        <v>0</v>
      </c>
      <c r="I63" s="285">
        <f t="shared" si="9"/>
        <v>0</v>
      </c>
    </row>
    <row r="64" spans="1:9" ht="15">
      <c r="A64" s="47"/>
      <c r="B64" s="61" t="s">
        <v>35</v>
      </c>
      <c r="C64" s="54" t="s">
        <v>203</v>
      </c>
      <c r="D64" s="284">
        <v>0</v>
      </c>
      <c r="E64" s="284">
        <v>0</v>
      </c>
      <c r="F64" s="284">
        <f t="shared" si="3"/>
        <v>0</v>
      </c>
      <c r="G64" s="284">
        <v>0</v>
      </c>
      <c r="H64" s="284">
        <v>0</v>
      </c>
      <c r="I64" s="284">
        <f t="shared" si="2"/>
        <v>0</v>
      </c>
    </row>
    <row r="65" spans="1:9" ht="15">
      <c r="A65" s="47"/>
      <c r="B65" s="61" t="s">
        <v>36</v>
      </c>
      <c r="C65" s="54" t="s">
        <v>204</v>
      </c>
      <c r="D65" s="284">
        <v>0</v>
      </c>
      <c r="E65" s="284">
        <v>0</v>
      </c>
      <c r="F65" s="284">
        <f t="shared" si="3"/>
        <v>0</v>
      </c>
      <c r="G65" s="284">
        <v>0</v>
      </c>
      <c r="H65" s="284">
        <v>0</v>
      </c>
      <c r="I65" s="284">
        <f t="shared" si="2"/>
        <v>0</v>
      </c>
    </row>
    <row r="66" spans="1:9" ht="15">
      <c r="A66" s="47"/>
      <c r="B66" s="61" t="s">
        <v>37</v>
      </c>
      <c r="C66" s="54" t="s">
        <v>205</v>
      </c>
      <c r="D66" s="284">
        <v>0</v>
      </c>
      <c r="E66" s="284">
        <v>0</v>
      </c>
      <c r="F66" s="284">
        <f t="shared" si="3"/>
        <v>0</v>
      </c>
      <c r="G66" s="284">
        <v>0</v>
      </c>
      <c r="H66" s="284">
        <v>0</v>
      </c>
      <c r="I66" s="284">
        <f t="shared" si="2"/>
        <v>0</v>
      </c>
    </row>
    <row r="67" spans="1:9" ht="15">
      <c r="A67" s="47"/>
      <c r="B67" s="61" t="s">
        <v>38</v>
      </c>
      <c r="C67" s="54" t="s">
        <v>206</v>
      </c>
      <c r="D67" s="284">
        <v>0</v>
      </c>
      <c r="E67" s="284">
        <v>0</v>
      </c>
      <c r="F67" s="284">
        <f t="shared" si="3"/>
        <v>0</v>
      </c>
      <c r="G67" s="284">
        <v>0</v>
      </c>
      <c r="H67" s="284">
        <v>0</v>
      </c>
      <c r="I67" s="284">
        <f t="shared" si="2"/>
        <v>0</v>
      </c>
    </row>
    <row r="68" spans="1:9" ht="15">
      <c r="A68" s="47"/>
      <c r="B68" s="61" t="s">
        <v>245</v>
      </c>
      <c r="C68" s="54" t="s">
        <v>207</v>
      </c>
      <c r="D68" s="284">
        <v>0</v>
      </c>
      <c r="E68" s="284">
        <v>0</v>
      </c>
      <c r="F68" s="284">
        <f t="shared" si="3"/>
        <v>0</v>
      </c>
      <c r="G68" s="284">
        <v>0</v>
      </c>
      <c r="H68" s="284">
        <v>0</v>
      </c>
      <c r="I68" s="284">
        <f t="shared" si="2"/>
        <v>0</v>
      </c>
    </row>
    <row r="69" spans="1:9" ht="15">
      <c r="A69" s="47"/>
      <c r="B69" s="61" t="s">
        <v>246</v>
      </c>
      <c r="C69" s="54" t="s">
        <v>208</v>
      </c>
      <c r="D69" s="284">
        <v>0</v>
      </c>
      <c r="E69" s="284">
        <v>0</v>
      </c>
      <c r="F69" s="284">
        <f t="shared" si="3"/>
        <v>0</v>
      </c>
      <c r="G69" s="284">
        <v>0</v>
      </c>
      <c r="H69" s="284">
        <v>0</v>
      </c>
      <c r="I69" s="284">
        <f t="shared" si="2"/>
        <v>0</v>
      </c>
    </row>
    <row r="70" spans="1:9" ht="15">
      <c r="A70" s="47"/>
      <c r="B70" s="61" t="s">
        <v>247</v>
      </c>
      <c r="C70" s="54" t="s">
        <v>209</v>
      </c>
      <c r="D70" s="284">
        <v>0</v>
      </c>
      <c r="E70" s="284">
        <v>0</v>
      </c>
      <c r="F70" s="284">
        <f t="shared" si="3"/>
        <v>0</v>
      </c>
      <c r="G70" s="284">
        <v>0</v>
      </c>
      <c r="H70" s="284">
        <v>0</v>
      </c>
      <c r="I70" s="284">
        <f t="shared" si="2"/>
        <v>0</v>
      </c>
    </row>
    <row r="71" spans="1:9" ht="15">
      <c r="A71" s="51"/>
      <c r="B71" s="55" t="s">
        <v>248</v>
      </c>
      <c r="C71" s="56"/>
      <c r="D71" s="285">
        <f>SUM(D72:D74)</f>
        <v>0</v>
      </c>
      <c r="E71" s="285">
        <f t="shared" ref="E71:I71" si="10">SUM(E72:E74)</f>
        <v>0</v>
      </c>
      <c r="F71" s="285">
        <f t="shared" si="10"/>
        <v>0</v>
      </c>
      <c r="G71" s="285">
        <f t="shared" si="10"/>
        <v>0</v>
      </c>
      <c r="H71" s="285">
        <f t="shared" si="10"/>
        <v>0</v>
      </c>
      <c r="I71" s="285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84">
        <v>0</v>
      </c>
      <c r="E72" s="284">
        <v>0</v>
      </c>
      <c r="F72" s="284">
        <f t="shared" si="3"/>
        <v>0</v>
      </c>
      <c r="G72" s="284">
        <v>0</v>
      </c>
      <c r="H72" s="284">
        <v>0</v>
      </c>
      <c r="I72" s="284">
        <f t="shared" si="2"/>
        <v>0</v>
      </c>
    </row>
    <row r="73" spans="1:9" ht="15">
      <c r="A73" s="47"/>
      <c r="B73" s="61" t="s">
        <v>104</v>
      </c>
      <c r="C73" s="54" t="s">
        <v>211</v>
      </c>
      <c r="D73" s="284">
        <v>0</v>
      </c>
      <c r="E73" s="284">
        <v>0</v>
      </c>
      <c r="F73" s="284">
        <f t="shared" si="3"/>
        <v>0</v>
      </c>
      <c r="G73" s="284">
        <v>0</v>
      </c>
      <c r="H73" s="284">
        <v>0</v>
      </c>
      <c r="I73" s="284">
        <f t="shared" si="2"/>
        <v>0</v>
      </c>
    </row>
    <row r="74" spans="1:9" ht="15">
      <c r="A74" s="47"/>
      <c r="B74" s="61" t="s">
        <v>105</v>
      </c>
      <c r="C74" s="54" t="s">
        <v>212</v>
      </c>
      <c r="D74" s="284">
        <v>0</v>
      </c>
      <c r="E74" s="284">
        <v>0</v>
      </c>
      <c r="F74" s="284">
        <f t="shared" si="3"/>
        <v>0</v>
      </c>
      <c r="G74" s="284">
        <v>0</v>
      </c>
      <c r="H74" s="284">
        <v>0</v>
      </c>
      <c r="I74" s="284">
        <f t="shared" si="2"/>
        <v>0</v>
      </c>
    </row>
    <row r="75" spans="1:9" ht="15">
      <c r="A75" s="51"/>
      <c r="B75" s="55" t="s">
        <v>249</v>
      </c>
      <c r="C75" s="56"/>
      <c r="D75" s="285">
        <f>SUM(D76:D82)</f>
        <v>0</v>
      </c>
      <c r="E75" s="285">
        <f t="shared" ref="E75:I75" si="11">SUM(E76:E82)</f>
        <v>0</v>
      </c>
      <c r="F75" s="285">
        <f t="shared" si="11"/>
        <v>0</v>
      </c>
      <c r="G75" s="285">
        <f t="shared" si="11"/>
        <v>0</v>
      </c>
      <c r="H75" s="285">
        <f t="shared" si="11"/>
        <v>0</v>
      </c>
      <c r="I75" s="285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84">
        <v>0</v>
      </c>
      <c r="E76" s="284">
        <v>0</v>
      </c>
      <c r="F76" s="284">
        <f t="shared" si="3"/>
        <v>0</v>
      </c>
      <c r="G76" s="284">
        <v>0</v>
      </c>
      <c r="H76" s="284">
        <v>0</v>
      </c>
      <c r="I76" s="284">
        <f t="shared" si="2"/>
        <v>0</v>
      </c>
    </row>
    <row r="77" spans="1:9" ht="15">
      <c r="A77" s="47"/>
      <c r="B77" s="61" t="s">
        <v>251</v>
      </c>
      <c r="C77" s="54" t="s">
        <v>214</v>
      </c>
      <c r="D77" s="284">
        <v>0</v>
      </c>
      <c r="E77" s="284">
        <v>0</v>
      </c>
      <c r="F77" s="284">
        <f t="shared" ref="F77:F82" si="12">+D77+E77</f>
        <v>0</v>
      </c>
      <c r="G77" s="284">
        <v>0</v>
      </c>
      <c r="H77" s="284">
        <v>0</v>
      </c>
      <c r="I77" s="284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84">
        <v>0</v>
      </c>
      <c r="E78" s="284">
        <v>0</v>
      </c>
      <c r="F78" s="284">
        <f t="shared" si="12"/>
        <v>0</v>
      </c>
      <c r="G78" s="284">
        <v>0</v>
      </c>
      <c r="H78" s="284">
        <v>0</v>
      </c>
      <c r="I78" s="284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84">
        <v>0</v>
      </c>
      <c r="E79" s="284">
        <v>0</v>
      </c>
      <c r="F79" s="284">
        <f t="shared" si="12"/>
        <v>0</v>
      </c>
      <c r="G79" s="284">
        <v>0</v>
      </c>
      <c r="H79" s="284">
        <v>0</v>
      </c>
      <c r="I79" s="284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84">
        <v>0</v>
      </c>
      <c r="E80" s="284">
        <v>0</v>
      </c>
      <c r="F80" s="284">
        <f t="shared" si="12"/>
        <v>0</v>
      </c>
      <c r="G80" s="284">
        <v>0</v>
      </c>
      <c r="H80" s="284">
        <v>0</v>
      </c>
      <c r="I80" s="284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84">
        <v>0</v>
      </c>
      <c r="E81" s="284">
        <v>0</v>
      </c>
      <c r="F81" s="284">
        <f t="shared" si="12"/>
        <v>0</v>
      </c>
      <c r="G81" s="284">
        <v>0</v>
      </c>
      <c r="H81" s="284">
        <v>0</v>
      </c>
      <c r="I81" s="284">
        <f t="shared" si="13"/>
        <v>0</v>
      </c>
    </row>
    <row r="82" spans="1:9" ht="15.75">
      <c r="A82" s="47"/>
      <c r="B82" s="62" t="s">
        <v>256</v>
      </c>
      <c r="C82" s="58" t="s">
        <v>219</v>
      </c>
      <c r="D82" s="284">
        <v>0</v>
      </c>
      <c r="E82" s="284">
        <v>0</v>
      </c>
      <c r="F82" s="284">
        <f t="shared" si="12"/>
        <v>0</v>
      </c>
      <c r="G82" s="286">
        <v>0</v>
      </c>
      <c r="H82" s="284">
        <v>0</v>
      </c>
      <c r="I82" s="284">
        <f t="shared" si="13"/>
        <v>0</v>
      </c>
    </row>
    <row r="83" spans="1:9" ht="15">
      <c r="A83" s="48"/>
      <c r="B83" s="49" t="s">
        <v>257</v>
      </c>
      <c r="C83" s="50"/>
      <c r="D83" s="282">
        <f>+D84+D92+D102+D112+D122+D132+D136+D144+D148</f>
        <v>177398780</v>
      </c>
      <c r="E83" s="282">
        <f t="shared" ref="E83:I83" si="14">+E84+E92+E102+E112+E122+E132+E136+E144+E148</f>
        <v>5016023.6100000003</v>
      </c>
      <c r="F83" s="282">
        <f t="shared" si="14"/>
        <v>182414803.61000001</v>
      </c>
      <c r="G83" s="282">
        <f>+G84+G92+G102+G112+G122+G132+G136+G144+G148</f>
        <v>67009795.989999995</v>
      </c>
      <c r="H83" s="282">
        <f t="shared" si="14"/>
        <v>66945399.189999998</v>
      </c>
      <c r="I83" s="282">
        <f t="shared" si="14"/>
        <v>115405007.62000002</v>
      </c>
    </row>
    <row r="84" spans="1:9" ht="15">
      <c r="A84" s="51"/>
      <c r="B84" s="52" t="s">
        <v>221</v>
      </c>
      <c r="C84" s="53"/>
      <c r="D84" s="283">
        <f>SUM(D85:D91)</f>
        <v>0</v>
      </c>
      <c r="E84" s="283">
        <f t="shared" ref="E84:I84" si="15">SUM(E85:E91)</f>
        <v>0</v>
      </c>
      <c r="F84" s="283">
        <f t="shared" si="15"/>
        <v>0</v>
      </c>
      <c r="G84" s="283">
        <f t="shared" si="15"/>
        <v>0</v>
      </c>
      <c r="H84" s="283">
        <f t="shared" si="15"/>
        <v>0</v>
      </c>
      <c r="I84" s="283">
        <f t="shared" si="15"/>
        <v>0</v>
      </c>
    </row>
    <row r="85" spans="1:9" ht="15">
      <c r="A85" s="47"/>
      <c r="B85" s="61" t="s">
        <v>6</v>
      </c>
      <c r="C85" s="54" t="s">
        <v>157</v>
      </c>
      <c r="D85" s="284">
        <v>0</v>
      </c>
      <c r="E85" s="284">
        <v>0</v>
      </c>
      <c r="F85" s="284">
        <f t="shared" ref="F85:F91" si="16">+D85+E85</f>
        <v>0</v>
      </c>
      <c r="G85" s="284">
        <v>0</v>
      </c>
      <c r="H85" s="284">
        <v>0</v>
      </c>
      <c r="I85" s="284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84">
        <v>0</v>
      </c>
      <c r="E86" s="284">
        <v>0</v>
      </c>
      <c r="F86" s="284">
        <f t="shared" si="16"/>
        <v>0</v>
      </c>
      <c r="G86" s="284">
        <v>0</v>
      </c>
      <c r="H86" s="284">
        <v>0</v>
      </c>
      <c r="I86" s="284">
        <f t="shared" si="17"/>
        <v>0</v>
      </c>
    </row>
    <row r="87" spans="1:9" ht="15">
      <c r="A87" s="47"/>
      <c r="B87" s="62" t="s">
        <v>8</v>
      </c>
      <c r="C87" s="58" t="s">
        <v>159</v>
      </c>
      <c r="D87" s="287">
        <v>0</v>
      </c>
      <c r="E87" s="287">
        <v>0</v>
      </c>
      <c r="F87" s="287">
        <f t="shared" si="16"/>
        <v>0</v>
      </c>
      <c r="G87" s="287">
        <v>0</v>
      </c>
      <c r="H87" s="287">
        <v>0</v>
      </c>
      <c r="I87" s="287">
        <f t="shared" si="17"/>
        <v>0</v>
      </c>
    </row>
    <row r="88" spans="1:9" ht="15">
      <c r="A88" s="47"/>
      <c r="B88" s="61" t="s">
        <v>9</v>
      </c>
      <c r="C88" s="54" t="s">
        <v>160</v>
      </c>
      <c r="D88" s="284">
        <v>0</v>
      </c>
      <c r="E88" s="284">
        <v>0</v>
      </c>
      <c r="F88" s="284">
        <f t="shared" si="16"/>
        <v>0</v>
      </c>
      <c r="G88" s="284">
        <v>0</v>
      </c>
      <c r="H88" s="284">
        <v>0</v>
      </c>
      <c r="I88" s="284">
        <f t="shared" si="17"/>
        <v>0</v>
      </c>
    </row>
    <row r="89" spans="1:9" ht="15">
      <c r="A89" s="47"/>
      <c r="B89" s="61" t="s">
        <v>10</v>
      </c>
      <c r="C89" s="54" t="s">
        <v>161</v>
      </c>
      <c r="D89" s="284">
        <v>0</v>
      </c>
      <c r="E89" s="284">
        <v>0</v>
      </c>
      <c r="F89" s="284">
        <f t="shared" si="16"/>
        <v>0</v>
      </c>
      <c r="G89" s="284">
        <v>0</v>
      </c>
      <c r="H89" s="284">
        <v>0</v>
      </c>
      <c r="I89" s="284">
        <f t="shared" si="17"/>
        <v>0</v>
      </c>
    </row>
    <row r="90" spans="1:9" ht="15">
      <c r="A90" s="47"/>
      <c r="B90" s="61" t="s">
        <v>11</v>
      </c>
      <c r="C90" s="54" t="s">
        <v>162</v>
      </c>
      <c r="D90" s="284">
        <v>0</v>
      </c>
      <c r="E90" s="284">
        <v>0</v>
      </c>
      <c r="F90" s="284">
        <f t="shared" si="16"/>
        <v>0</v>
      </c>
      <c r="G90" s="284">
        <v>0</v>
      </c>
      <c r="H90" s="284">
        <v>0</v>
      </c>
      <c r="I90" s="284">
        <f t="shared" si="17"/>
        <v>0</v>
      </c>
    </row>
    <row r="91" spans="1:9" ht="15">
      <c r="A91" s="47"/>
      <c r="B91" s="61" t="s">
        <v>12</v>
      </c>
      <c r="C91" s="54" t="s">
        <v>163</v>
      </c>
      <c r="D91" s="284">
        <v>0</v>
      </c>
      <c r="E91" s="284">
        <v>0</v>
      </c>
      <c r="F91" s="284">
        <f t="shared" si="16"/>
        <v>0</v>
      </c>
      <c r="G91" s="284">
        <v>0</v>
      </c>
      <c r="H91" s="284">
        <v>0</v>
      </c>
      <c r="I91" s="284">
        <f t="shared" si="17"/>
        <v>0</v>
      </c>
    </row>
    <row r="92" spans="1:9" ht="15">
      <c r="A92" s="51"/>
      <c r="B92" s="55" t="s">
        <v>229</v>
      </c>
      <c r="C92" s="56"/>
      <c r="D92" s="285">
        <f>SUM(D93:D101)</f>
        <v>0</v>
      </c>
      <c r="E92" s="285">
        <f t="shared" ref="E92:I92" si="18">SUM(E93:E101)</f>
        <v>518943.25</v>
      </c>
      <c r="F92" s="285">
        <f t="shared" si="18"/>
        <v>518943.25</v>
      </c>
      <c r="G92" s="285">
        <f t="shared" si="18"/>
        <v>36286.15</v>
      </c>
      <c r="H92" s="285">
        <f t="shared" si="18"/>
        <v>6603.35</v>
      </c>
      <c r="I92" s="285">
        <f t="shared" si="18"/>
        <v>482657.1</v>
      </c>
    </row>
    <row r="93" spans="1:9" ht="15">
      <c r="A93" s="47"/>
      <c r="B93" s="61" t="s">
        <v>13</v>
      </c>
      <c r="C93" s="54" t="s">
        <v>164</v>
      </c>
      <c r="D93" s="284">
        <v>0</v>
      </c>
      <c r="E93" s="284">
        <v>81000</v>
      </c>
      <c r="F93" s="284">
        <f t="shared" ref="F93:F101" si="19">+D93+E93</f>
        <v>81000</v>
      </c>
      <c r="G93" s="284">
        <v>0</v>
      </c>
      <c r="H93" s="284">
        <v>0</v>
      </c>
      <c r="I93" s="284">
        <f t="shared" ref="I93:I101" si="20">+F93-G93</f>
        <v>81000</v>
      </c>
    </row>
    <row r="94" spans="1:9" ht="15">
      <c r="A94" s="47"/>
      <c r="B94" s="61" t="s">
        <v>14</v>
      </c>
      <c r="C94" s="54" t="s">
        <v>165</v>
      </c>
      <c r="D94" s="284">
        <v>0</v>
      </c>
      <c r="E94" s="284">
        <v>237943.25</v>
      </c>
      <c r="F94" s="284">
        <f t="shared" si="19"/>
        <v>237943.25</v>
      </c>
      <c r="G94" s="284">
        <v>36286.15</v>
      </c>
      <c r="H94" s="284">
        <v>6603.35</v>
      </c>
      <c r="I94" s="284">
        <f t="shared" si="20"/>
        <v>201657.1</v>
      </c>
    </row>
    <row r="95" spans="1:9" ht="15">
      <c r="A95" s="47"/>
      <c r="B95" s="61" t="s">
        <v>15</v>
      </c>
      <c r="C95" s="54" t="s">
        <v>166</v>
      </c>
      <c r="D95" s="284">
        <v>0</v>
      </c>
      <c r="E95" s="284">
        <v>0</v>
      </c>
      <c r="F95" s="284">
        <f t="shared" si="19"/>
        <v>0</v>
      </c>
      <c r="G95" s="284">
        <v>0</v>
      </c>
      <c r="H95" s="284">
        <v>0</v>
      </c>
      <c r="I95" s="284">
        <f t="shared" si="20"/>
        <v>0</v>
      </c>
    </row>
    <row r="96" spans="1:9" ht="15">
      <c r="A96" s="47"/>
      <c r="B96" s="61" t="s">
        <v>16</v>
      </c>
      <c r="C96" s="54" t="s">
        <v>167</v>
      </c>
      <c r="D96" s="284">
        <v>0</v>
      </c>
      <c r="E96" s="284">
        <v>0</v>
      </c>
      <c r="F96" s="284">
        <f t="shared" si="19"/>
        <v>0</v>
      </c>
      <c r="G96" s="284">
        <v>0</v>
      </c>
      <c r="H96" s="284">
        <v>0</v>
      </c>
      <c r="I96" s="284">
        <f t="shared" si="20"/>
        <v>0</v>
      </c>
    </row>
    <row r="97" spans="1:9" ht="15">
      <c r="A97" s="47"/>
      <c r="B97" s="61" t="s">
        <v>17</v>
      </c>
      <c r="C97" s="54" t="s">
        <v>168</v>
      </c>
      <c r="D97" s="284">
        <v>0</v>
      </c>
      <c r="E97" s="284">
        <v>80000</v>
      </c>
      <c r="F97" s="284">
        <f t="shared" si="19"/>
        <v>80000</v>
      </c>
      <c r="G97" s="284">
        <v>0</v>
      </c>
      <c r="H97" s="284">
        <v>0</v>
      </c>
      <c r="I97" s="284">
        <f t="shared" si="20"/>
        <v>80000</v>
      </c>
    </row>
    <row r="98" spans="1:9" ht="15">
      <c r="A98" s="47"/>
      <c r="B98" s="61" t="s">
        <v>18</v>
      </c>
      <c r="C98" s="54" t="s">
        <v>169</v>
      </c>
      <c r="D98" s="284">
        <v>0</v>
      </c>
      <c r="E98" s="284">
        <v>0</v>
      </c>
      <c r="F98" s="284">
        <f t="shared" si="19"/>
        <v>0</v>
      </c>
      <c r="G98" s="284">
        <v>0</v>
      </c>
      <c r="H98" s="284">
        <v>0</v>
      </c>
      <c r="I98" s="284">
        <f t="shared" si="20"/>
        <v>0</v>
      </c>
    </row>
    <row r="99" spans="1:9" ht="15">
      <c r="A99" s="47"/>
      <c r="B99" s="61" t="s">
        <v>61</v>
      </c>
      <c r="C99" s="54" t="s">
        <v>170</v>
      </c>
      <c r="D99" s="284">
        <v>0</v>
      </c>
      <c r="E99" s="284">
        <v>120000</v>
      </c>
      <c r="F99" s="284">
        <f t="shared" si="19"/>
        <v>120000</v>
      </c>
      <c r="G99" s="284">
        <v>0</v>
      </c>
      <c r="H99" s="284">
        <v>0</v>
      </c>
      <c r="I99" s="284">
        <f t="shared" si="20"/>
        <v>120000</v>
      </c>
    </row>
    <row r="100" spans="1:9" ht="15">
      <c r="A100" s="47"/>
      <c r="B100" s="61" t="s">
        <v>223</v>
      </c>
      <c r="C100" s="54" t="s">
        <v>171</v>
      </c>
      <c r="D100" s="284">
        <v>0</v>
      </c>
      <c r="E100" s="284">
        <v>0</v>
      </c>
      <c r="F100" s="284">
        <f t="shared" si="19"/>
        <v>0</v>
      </c>
      <c r="G100" s="284">
        <v>0</v>
      </c>
      <c r="H100" s="284">
        <v>0</v>
      </c>
      <c r="I100" s="284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84">
        <v>0</v>
      </c>
      <c r="E101" s="284">
        <v>0</v>
      </c>
      <c r="F101" s="284">
        <f t="shared" si="19"/>
        <v>0</v>
      </c>
      <c r="G101" s="284">
        <v>0</v>
      </c>
      <c r="H101" s="284">
        <v>0</v>
      </c>
      <c r="I101" s="284">
        <f t="shared" si="20"/>
        <v>0</v>
      </c>
    </row>
    <row r="102" spans="1:9" ht="15">
      <c r="A102" s="51"/>
      <c r="B102" s="55" t="s">
        <v>230</v>
      </c>
      <c r="C102" s="56"/>
      <c r="D102" s="285">
        <f>SUM(D103:D111)</f>
        <v>0</v>
      </c>
      <c r="E102" s="285">
        <f t="shared" ref="E102:I102" si="21">SUM(E103:E111)</f>
        <v>4431705.96</v>
      </c>
      <c r="F102" s="285">
        <f t="shared" si="21"/>
        <v>4431705.96</v>
      </c>
      <c r="G102" s="285">
        <f t="shared" si="21"/>
        <v>1548261.61</v>
      </c>
      <c r="H102" s="285">
        <f t="shared" si="21"/>
        <v>1513547.61</v>
      </c>
      <c r="I102" s="285">
        <f t="shared" si="21"/>
        <v>2883444.35</v>
      </c>
    </row>
    <row r="103" spans="1:9" ht="15">
      <c r="A103" s="47"/>
      <c r="B103" s="61" t="s">
        <v>21</v>
      </c>
      <c r="C103" s="294" t="s">
        <v>173</v>
      </c>
      <c r="D103" s="284">
        <v>0</v>
      </c>
      <c r="E103" s="284">
        <v>72000</v>
      </c>
      <c r="F103" s="284">
        <f t="shared" ref="F103:F111" si="22">+D103+E103</f>
        <v>72000</v>
      </c>
      <c r="G103" s="284">
        <v>0</v>
      </c>
      <c r="H103" s="284">
        <v>0</v>
      </c>
      <c r="I103" s="284">
        <f t="shared" ref="I103:I111" si="23">+F103-G103</f>
        <v>72000</v>
      </c>
    </row>
    <row r="104" spans="1:9" ht="15">
      <c r="A104" s="47"/>
      <c r="B104" s="61" t="s">
        <v>22</v>
      </c>
      <c r="C104" s="54" t="s">
        <v>174</v>
      </c>
      <c r="D104" s="284">
        <v>0</v>
      </c>
      <c r="E104" s="284">
        <v>0</v>
      </c>
      <c r="F104" s="284">
        <f t="shared" si="22"/>
        <v>0</v>
      </c>
      <c r="G104" s="284">
        <v>0</v>
      </c>
      <c r="H104" s="284">
        <v>0</v>
      </c>
      <c r="I104" s="284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84">
        <v>0</v>
      </c>
      <c r="E105" s="284">
        <v>4213790</v>
      </c>
      <c r="F105" s="284">
        <f t="shared" si="22"/>
        <v>4213790</v>
      </c>
      <c r="G105" s="284">
        <v>1492044</v>
      </c>
      <c r="H105" s="284">
        <v>1470044</v>
      </c>
      <c r="I105" s="284">
        <f t="shared" si="23"/>
        <v>2721746</v>
      </c>
    </row>
    <row r="106" spans="1:9" ht="15">
      <c r="A106" s="47"/>
      <c r="B106" s="61" t="s">
        <v>24</v>
      </c>
      <c r="C106" s="54" t="s">
        <v>176</v>
      </c>
      <c r="D106" s="284">
        <v>0</v>
      </c>
      <c r="E106" s="284">
        <v>0</v>
      </c>
      <c r="F106" s="284">
        <f t="shared" si="22"/>
        <v>0</v>
      </c>
      <c r="G106" s="284">
        <v>0</v>
      </c>
      <c r="H106" s="284">
        <v>0</v>
      </c>
      <c r="I106" s="284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84">
        <v>0</v>
      </c>
      <c r="E107" s="284">
        <v>70602.350000000006</v>
      </c>
      <c r="F107" s="284">
        <f t="shared" si="22"/>
        <v>70602.350000000006</v>
      </c>
      <c r="G107" s="284">
        <v>3190</v>
      </c>
      <c r="H107" s="284">
        <v>3190</v>
      </c>
      <c r="I107" s="284">
        <f t="shared" si="23"/>
        <v>67412.350000000006</v>
      </c>
    </row>
    <row r="108" spans="1:9" ht="15">
      <c r="A108" s="47"/>
      <c r="B108" s="61" t="s">
        <v>225</v>
      </c>
      <c r="C108" s="54" t="s">
        <v>178</v>
      </c>
      <c r="D108" s="284">
        <v>0</v>
      </c>
      <c r="E108" s="284">
        <v>0</v>
      </c>
      <c r="F108" s="284">
        <f t="shared" si="22"/>
        <v>0</v>
      </c>
      <c r="G108" s="284">
        <v>0</v>
      </c>
      <c r="H108" s="284">
        <v>0</v>
      </c>
      <c r="I108" s="284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84">
        <v>0</v>
      </c>
      <c r="E109" s="284">
        <v>35000</v>
      </c>
      <c r="F109" s="284">
        <f t="shared" si="22"/>
        <v>35000</v>
      </c>
      <c r="G109" s="284">
        <v>12714</v>
      </c>
      <c r="H109" s="284">
        <v>0</v>
      </c>
      <c r="I109" s="284">
        <f t="shared" si="23"/>
        <v>22286</v>
      </c>
    </row>
    <row r="110" spans="1:9" ht="15">
      <c r="A110" s="47"/>
      <c r="B110" s="61" t="s">
        <v>227</v>
      </c>
      <c r="C110" s="54" t="s">
        <v>180</v>
      </c>
      <c r="D110" s="284">
        <v>0</v>
      </c>
      <c r="E110" s="284">
        <v>0</v>
      </c>
      <c r="F110" s="284">
        <f t="shared" si="22"/>
        <v>0</v>
      </c>
      <c r="G110" s="284">
        <v>0</v>
      </c>
      <c r="H110" s="284">
        <v>0</v>
      </c>
      <c r="I110" s="284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84">
        <v>0</v>
      </c>
      <c r="E111" s="284">
        <v>40313.61</v>
      </c>
      <c r="F111" s="284">
        <f t="shared" si="22"/>
        <v>40313.61</v>
      </c>
      <c r="G111" s="284">
        <v>40313.61</v>
      </c>
      <c r="H111" s="284">
        <v>40313.61</v>
      </c>
      <c r="I111" s="284">
        <f t="shared" si="23"/>
        <v>0</v>
      </c>
    </row>
    <row r="112" spans="1:9" ht="15">
      <c r="A112" s="51"/>
      <c r="B112" s="55" t="s">
        <v>231</v>
      </c>
      <c r="C112" s="56"/>
      <c r="D112" s="285">
        <f>SUM(D113:D121)</f>
        <v>177398780</v>
      </c>
      <c r="E112" s="285">
        <f t="shared" ref="E112:I112" si="24">SUM(E113:E121)</f>
        <v>0</v>
      </c>
      <c r="F112" s="285">
        <f t="shared" si="24"/>
        <v>177398780</v>
      </c>
      <c r="G112" s="285">
        <f t="shared" si="24"/>
        <v>65425248.229999997</v>
      </c>
      <c r="H112" s="285">
        <f t="shared" si="24"/>
        <v>65425248.229999997</v>
      </c>
      <c r="I112" s="285">
        <f t="shared" si="24"/>
        <v>111973531.77000001</v>
      </c>
    </row>
    <row r="113" spans="1:9" ht="15">
      <c r="A113" s="47"/>
      <c r="B113" s="61" t="s">
        <v>26</v>
      </c>
      <c r="C113" s="54" t="s">
        <v>182</v>
      </c>
      <c r="D113" s="284">
        <v>0</v>
      </c>
      <c r="E113" s="284">
        <v>0</v>
      </c>
      <c r="F113" s="284">
        <f t="shared" ref="F113:F121" si="25">+D113+E113</f>
        <v>0</v>
      </c>
      <c r="G113" s="284">
        <v>0</v>
      </c>
      <c r="H113" s="284">
        <v>0</v>
      </c>
      <c r="I113" s="284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84">
        <v>0</v>
      </c>
      <c r="E114" s="284">
        <v>0</v>
      </c>
      <c r="F114" s="284">
        <f t="shared" si="25"/>
        <v>0</v>
      </c>
      <c r="G114" s="284">
        <v>0</v>
      </c>
      <c r="H114" s="284">
        <v>0</v>
      </c>
      <c r="I114" s="284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84">
        <v>0</v>
      </c>
      <c r="E115" s="284">
        <v>0</v>
      </c>
      <c r="F115" s="284">
        <f t="shared" si="25"/>
        <v>0</v>
      </c>
      <c r="G115" s="284">
        <v>0</v>
      </c>
      <c r="H115" s="284">
        <v>0</v>
      </c>
      <c r="I115" s="284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84">
        <v>177398780</v>
      </c>
      <c r="E116" s="284">
        <v>0</v>
      </c>
      <c r="F116" s="284">
        <f t="shared" si="25"/>
        <v>177398780</v>
      </c>
      <c r="G116" s="284">
        <v>65425248.229999997</v>
      </c>
      <c r="H116" s="284">
        <v>65425248.229999997</v>
      </c>
      <c r="I116" s="284">
        <f t="shared" si="26"/>
        <v>111973531.77000001</v>
      </c>
    </row>
    <row r="117" spans="1:9" ht="15">
      <c r="A117" s="47"/>
      <c r="B117" s="61" t="s">
        <v>30</v>
      </c>
      <c r="C117" s="54" t="s">
        <v>186</v>
      </c>
      <c r="D117" s="284">
        <v>0</v>
      </c>
      <c r="E117" s="284">
        <v>0</v>
      </c>
      <c r="F117" s="284">
        <f t="shared" si="25"/>
        <v>0</v>
      </c>
      <c r="G117" s="284">
        <v>0</v>
      </c>
      <c r="H117" s="284">
        <v>0</v>
      </c>
      <c r="I117" s="284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84">
        <v>0</v>
      </c>
      <c r="E118" s="284">
        <v>0</v>
      </c>
      <c r="F118" s="284">
        <f t="shared" si="25"/>
        <v>0</v>
      </c>
      <c r="G118" s="284">
        <v>0</v>
      </c>
      <c r="H118" s="284">
        <v>0</v>
      </c>
      <c r="I118" s="284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84">
        <v>0</v>
      </c>
      <c r="E119" s="284">
        <v>0</v>
      </c>
      <c r="F119" s="284">
        <f t="shared" si="25"/>
        <v>0</v>
      </c>
      <c r="G119" s="284">
        <v>0</v>
      </c>
      <c r="H119" s="284">
        <v>0</v>
      </c>
      <c r="I119" s="284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84">
        <v>0</v>
      </c>
      <c r="E120" s="284">
        <v>0</v>
      </c>
      <c r="F120" s="284">
        <f t="shared" si="25"/>
        <v>0</v>
      </c>
      <c r="G120" s="284">
        <v>0</v>
      </c>
      <c r="H120" s="284">
        <v>0</v>
      </c>
      <c r="I120" s="284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84">
        <v>0</v>
      </c>
      <c r="E121" s="284">
        <v>0</v>
      </c>
      <c r="F121" s="284">
        <f t="shared" si="25"/>
        <v>0</v>
      </c>
      <c r="G121" s="284">
        <v>0</v>
      </c>
      <c r="H121" s="284">
        <v>0</v>
      </c>
      <c r="I121" s="284">
        <f t="shared" si="26"/>
        <v>0</v>
      </c>
    </row>
    <row r="122" spans="1:9" ht="15">
      <c r="A122" s="51"/>
      <c r="B122" s="55" t="s">
        <v>236</v>
      </c>
      <c r="C122" s="56"/>
      <c r="D122" s="285">
        <f>SUM(D123:D131)</f>
        <v>0</v>
      </c>
      <c r="E122" s="285">
        <f t="shared" ref="E122:I122" si="27">SUM(E123:E131)</f>
        <v>65374.400000000001</v>
      </c>
      <c r="F122" s="285">
        <f t="shared" si="27"/>
        <v>65374.400000000001</v>
      </c>
      <c r="G122" s="285">
        <f t="shared" si="27"/>
        <v>0</v>
      </c>
      <c r="H122" s="285">
        <f t="shared" si="27"/>
        <v>0</v>
      </c>
      <c r="I122" s="285">
        <f t="shared" si="27"/>
        <v>65374.400000000001</v>
      </c>
    </row>
    <row r="123" spans="1:9" ht="15">
      <c r="A123" s="47"/>
      <c r="B123" s="61" t="s">
        <v>84</v>
      </c>
      <c r="C123" s="54" t="s">
        <v>191</v>
      </c>
      <c r="D123" s="284">
        <v>0</v>
      </c>
      <c r="E123" s="284">
        <v>49386.3</v>
      </c>
      <c r="F123" s="284">
        <f t="shared" ref="F123:F131" si="28">+D123+E123</f>
        <v>49386.3</v>
      </c>
      <c r="G123" s="284">
        <v>0</v>
      </c>
      <c r="H123" s="284">
        <v>0</v>
      </c>
      <c r="I123" s="284">
        <f t="shared" ref="I123:I131" si="29">+F123-G123</f>
        <v>49386.3</v>
      </c>
    </row>
    <row r="124" spans="1:9" ht="15">
      <c r="A124" s="47"/>
      <c r="B124" s="61" t="s">
        <v>85</v>
      </c>
      <c r="C124" s="54" t="s">
        <v>192</v>
      </c>
      <c r="D124" s="284">
        <v>0</v>
      </c>
      <c r="E124" s="284">
        <v>15988.1</v>
      </c>
      <c r="F124" s="284">
        <f t="shared" si="28"/>
        <v>15988.1</v>
      </c>
      <c r="G124" s="284">
        <v>0</v>
      </c>
      <c r="H124" s="284">
        <v>0</v>
      </c>
      <c r="I124" s="284">
        <f t="shared" si="29"/>
        <v>15988.1</v>
      </c>
    </row>
    <row r="125" spans="1:9" ht="15">
      <c r="A125" s="47"/>
      <c r="B125" s="61" t="s">
        <v>86</v>
      </c>
      <c r="C125" s="57" t="s">
        <v>193</v>
      </c>
      <c r="D125" s="284">
        <v>0</v>
      </c>
      <c r="E125" s="284">
        <v>0</v>
      </c>
      <c r="F125" s="284">
        <f t="shared" si="28"/>
        <v>0</v>
      </c>
      <c r="G125" s="284">
        <v>0</v>
      </c>
      <c r="H125" s="284">
        <v>0</v>
      </c>
      <c r="I125" s="284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284">
        <v>0</v>
      </c>
      <c r="E126" s="284">
        <v>0</v>
      </c>
      <c r="F126" s="284">
        <f t="shared" si="28"/>
        <v>0</v>
      </c>
      <c r="G126" s="284">
        <v>0</v>
      </c>
      <c r="H126" s="284">
        <v>0</v>
      </c>
      <c r="I126" s="284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84">
        <v>0</v>
      </c>
      <c r="E127" s="284">
        <v>0</v>
      </c>
      <c r="F127" s="284">
        <f t="shared" si="28"/>
        <v>0</v>
      </c>
      <c r="G127" s="284">
        <v>0</v>
      </c>
      <c r="H127" s="284">
        <v>0</v>
      </c>
      <c r="I127" s="284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84">
        <v>0</v>
      </c>
      <c r="E128" s="284">
        <v>0</v>
      </c>
      <c r="F128" s="284">
        <f t="shared" si="28"/>
        <v>0</v>
      </c>
      <c r="G128" s="284">
        <v>0</v>
      </c>
      <c r="H128" s="284">
        <v>0</v>
      </c>
      <c r="I128" s="284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84">
        <v>0</v>
      </c>
      <c r="E129" s="284">
        <v>0</v>
      </c>
      <c r="F129" s="284">
        <f t="shared" si="28"/>
        <v>0</v>
      </c>
      <c r="G129" s="284">
        <v>0</v>
      </c>
      <c r="H129" s="284">
        <v>0</v>
      </c>
      <c r="I129" s="284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84">
        <v>0</v>
      </c>
      <c r="E130" s="284">
        <v>0</v>
      </c>
      <c r="F130" s="284">
        <f t="shared" si="28"/>
        <v>0</v>
      </c>
      <c r="G130" s="284">
        <v>0</v>
      </c>
      <c r="H130" s="284">
        <v>0</v>
      </c>
      <c r="I130" s="284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84">
        <v>0</v>
      </c>
      <c r="E131" s="284">
        <v>0</v>
      </c>
      <c r="F131" s="284">
        <f t="shared" si="28"/>
        <v>0</v>
      </c>
      <c r="G131" s="284">
        <v>0</v>
      </c>
      <c r="H131" s="284">
        <v>0</v>
      </c>
      <c r="I131" s="284">
        <f t="shared" si="29"/>
        <v>0</v>
      </c>
    </row>
    <row r="132" spans="1:9" ht="15">
      <c r="A132" s="51"/>
      <c r="B132" s="55" t="s">
        <v>243</v>
      </c>
      <c r="C132" s="56"/>
      <c r="D132" s="285">
        <f>SUM(D133:D135)</f>
        <v>0</v>
      </c>
      <c r="E132" s="285">
        <f t="shared" ref="E132:I132" si="30">SUM(E133:E135)</f>
        <v>0</v>
      </c>
      <c r="F132" s="285">
        <f t="shared" si="30"/>
        <v>0</v>
      </c>
      <c r="G132" s="285">
        <f t="shared" si="30"/>
        <v>0</v>
      </c>
      <c r="H132" s="285">
        <f t="shared" si="30"/>
        <v>0</v>
      </c>
      <c r="I132" s="285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84">
        <v>0</v>
      </c>
      <c r="E133" s="284">
        <v>0</v>
      </c>
      <c r="F133" s="284">
        <f t="shared" ref="F133:F135" si="31">+D133+E133</f>
        <v>0</v>
      </c>
      <c r="G133" s="284">
        <v>0</v>
      </c>
      <c r="H133" s="284">
        <v>0</v>
      </c>
      <c r="I133" s="284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84">
        <v>0</v>
      </c>
      <c r="E134" s="284">
        <v>0</v>
      </c>
      <c r="F134" s="284">
        <f t="shared" si="31"/>
        <v>0</v>
      </c>
      <c r="G134" s="284">
        <v>0</v>
      </c>
      <c r="H134" s="284">
        <v>0</v>
      </c>
      <c r="I134" s="284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84">
        <v>0</v>
      </c>
      <c r="E135" s="284">
        <v>0</v>
      </c>
      <c r="F135" s="284">
        <f t="shared" si="31"/>
        <v>0</v>
      </c>
      <c r="G135" s="284">
        <v>0</v>
      </c>
      <c r="H135" s="284">
        <v>0</v>
      </c>
      <c r="I135" s="284">
        <f t="shared" si="32"/>
        <v>0</v>
      </c>
    </row>
    <row r="136" spans="1:9" ht="15">
      <c r="A136" s="51"/>
      <c r="B136" s="55" t="s">
        <v>244</v>
      </c>
      <c r="C136" s="56"/>
      <c r="D136" s="285">
        <f>SUM(D137:D143)</f>
        <v>0</v>
      </c>
      <c r="E136" s="285">
        <f t="shared" ref="E136:I136" si="33">SUM(E137:E143)</f>
        <v>0</v>
      </c>
      <c r="F136" s="285">
        <f t="shared" si="33"/>
        <v>0</v>
      </c>
      <c r="G136" s="285">
        <f t="shared" si="33"/>
        <v>0</v>
      </c>
      <c r="H136" s="285">
        <f t="shared" si="33"/>
        <v>0</v>
      </c>
      <c r="I136" s="285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84">
        <v>0</v>
      </c>
      <c r="E137" s="284">
        <v>0</v>
      </c>
      <c r="F137" s="284">
        <f t="shared" ref="F137:F143" si="34">+D137+E137</f>
        <v>0</v>
      </c>
      <c r="G137" s="284">
        <v>0</v>
      </c>
      <c r="H137" s="284">
        <v>0</v>
      </c>
      <c r="I137" s="284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84">
        <v>0</v>
      </c>
      <c r="E138" s="284">
        <v>0</v>
      </c>
      <c r="F138" s="284">
        <f t="shared" si="34"/>
        <v>0</v>
      </c>
      <c r="G138" s="284">
        <v>0</v>
      </c>
      <c r="H138" s="284">
        <v>0</v>
      </c>
      <c r="I138" s="284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84">
        <v>0</v>
      </c>
      <c r="E139" s="284">
        <v>0</v>
      </c>
      <c r="F139" s="284">
        <f t="shared" si="34"/>
        <v>0</v>
      </c>
      <c r="G139" s="284">
        <v>0</v>
      </c>
      <c r="H139" s="284">
        <v>0</v>
      </c>
      <c r="I139" s="284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84">
        <v>0</v>
      </c>
      <c r="E140" s="284">
        <v>0</v>
      </c>
      <c r="F140" s="284">
        <f t="shared" si="34"/>
        <v>0</v>
      </c>
      <c r="G140" s="284">
        <v>0</v>
      </c>
      <c r="H140" s="284">
        <v>0</v>
      </c>
      <c r="I140" s="284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84">
        <v>0</v>
      </c>
      <c r="E141" s="284">
        <v>0</v>
      </c>
      <c r="F141" s="284">
        <f t="shared" si="34"/>
        <v>0</v>
      </c>
      <c r="G141" s="284">
        <v>0</v>
      </c>
      <c r="H141" s="284">
        <v>0</v>
      </c>
      <c r="I141" s="284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84">
        <v>0</v>
      </c>
      <c r="E142" s="284">
        <v>0</v>
      </c>
      <c r="F142" s="284">
        <f t="shared" si="34"/>
        <v>0</v>
      </c>
      <c r="G142" s="284">
        <v>0</v>
      </c>
      <c r="H142" s="284">
        <v>0</v>
      </c>
      <c r="I142" s="284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84">
        <v>0</v>
      </c>
      <c r="E143" s="284">
        <v>0</v>
      </c>
      <c r="F143" s="284">
        <f t="shared" si="34"/>
        <v>0</v>
      </c>
      <c r="G143" s="284">
        <v>0</v>
      </c>
      <c r="H143" s="284">
        <v>0</v>
      </c>
      <c r="I143" s="284">
        <f t="shared" si="35"/>
        <v>0</v>
      </c>
    </row>
    <row r="144" spans="1:9" ht="15">
      <c r="A144" s="51"/>
      <c r="B144" s="55" t="s">
        <v>248</v>
      </c>
      <c r="C144" s="56"/>
      <c r="D144" s="285">
        <f>SUM(D145:D147)</f>
        <v>0</v>
      </c>
      <c r="E144" s="285">
        <f t="shared" ref="E144:I144" si="36">SUM(E145:E147)</f>
        <v>0</v>
      </c>
      <c r="F144" s="285">
        <f t="shared" si="36"/>
        <v>0</v>
      </c>
      <c r="G144" s="285">
        <f t="shared" si="36"/>
        <v>0</v>
      </c>
      <c r="H144" s="285">
        <f t="shared" si="36"/>
        <v>0</v>
      </c>
      <c r="I144" s="285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84">
        <v>0</v>
      </c>
      <c r="E145" s="284">
        <v>0</v>
      </c>
      <c r="F145" s="284">
        <f t="shared" ref="F145:F147" si="37">+D145+E145</f>
        <v>0</v>
      </c>
      <c r="G145" s="284">
        <v>0</v>
      </c>
      <c r="H145" s="284">
        <v>0</v>
      </c>
      <c r="I145" s="284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84">
        <v>0</v>
      </c>
      <c r="E146" s="284">
        <v>0</v>
      </c>
      <c r="F146" s="284">
        <f t="shared" si="37"/>
        <v>0</v>
      </c>
      <c r="G146" s="284">
        <v>0</v>
      </c>
      <c r="H146" s="284">
        <v>0</v>
      </c>
      <c r="I146" s="284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84">
        <v>0</v>
      </c>
      <c r="E147" s="284">
        <v>0</v>
      </c>
      <c r="F147" s="284">
        <f t="shared" si="37"/>
        <v>0</v>
      </c>
      <c r="G147" s="284">
        <v>0</v>
      </c>
      <c r="H147" s="284">
        <v>0</v>
      </c>
      <c r="I147" s="284">
        <f t="shared" si="38"/>
        <v>0</v>
      </c>
    </row>
    <row r="148" spans="1:9" ht="15">
      <c r="A148" s="51"/>
      <c r="B148" s="55" t="s">
        <v>249</v>
      </c>
      <c r="C148" s="56"/>
      <c r="D148" s="285">
        <f>SUM(D149:D155)</f>
        <v>0</v>
      </c>
      <c r="E148" s="285">
        <f t="shared" ref="E148:I148" si="39">SUM(E149:E155)</f>
        <v>0</v>
      </c>
      <c r="F148" s="285">
        <f t="shared" si="39"/>
        <v>0</v>
      </c>
      <c r="G148" s="285">
        <f t="shared" si="39"/>
        <v>0</v>
      </c>
      <c r="H148" s="285">
        <f t="shared" si="39"/>
        <v>0</v>
      </c>
      <c r="I148" s="285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84">
        <v>0</v>
      </c>
      <c r="E149" s="284">
        <v>0</v>
      </c>
      <c r="F149" s="284">
        <f t="shared" ref="F149:F155" si="40">+D149+E149</f>
        <v>0</v>
      </c>
      <c r="G149" s="284">
        <v>0</v>
      </c>
      <c r="H149" s="284">
        <v>0</v>
      </c>
      <c r="I149" s="284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84">
        <v>0</v>
      </c>
      <c r="E150" s="284">
        <v>0</v>
      </c>
      <c r="F150" s="284">
        <f t="shared" si="40"/>
        <v>0</v>
      </c>
      <c r="G150" s="284">
        <v>0</v>
      </c>
      <c r="H150" s="284">
        <v>0</v>
      </c>
      <c r="I150" s="284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84">
        <v>0</v>
      </c>
      <c r="E151" s="284">
        <v>0</v>
      </c>
      <c r="F151" s="284">
        <f t="shared" si="40"/>
        <v>0</v>
      </c>
      <c r="G151" s="284">
        <v>0</v>
      </c>
      <c r="H151" s="284">
        <v>0</v>
      </c>
      <c r="I151" s="284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84">
        <v>0</v>
      </c>
      <c r="E152" s="284">
        <v>0</v>
      </c>
      <c r="F152" s="284">
        <f t="shared" si="40"/>
        <v>0</v>
      </c>
      <c r="G152" s="284">
        <v>0</v>
      </c>
      <c r="H152" s="284">
        <v>0</v>
      </c>
      <c r="I152" s="284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84">
        <v>0</v>
      </c>
      <c r="E153" s="284">
        <v>0</v>
      </c>
      <c r="F153" s="284">
        <f t="shared" si="40"/>
        <v>0</v>
      </c>
      <c r="G153" s="284">
        <v>0</v>
      </c>
      <c r="H153" s="284">
        <v>0</v>
      </c>
      <c r="I153" s="284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84">
        <v>0</v>
      </c>
      <c r="E154" s="284">
        <v>0</v>
      </c>
      <c r="F154" s="284">
        <f t="shared" si="40"/>
        <v>0</v>
      </c>
      <c r="G154" s="284">
        <v>0</v>
      </c>
      <c r="H154" s="284">
        <v>0</v>
      </c>
      <c r="I154" s="284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84">
        <v>0</v>
      </c>
      <c r="E155" s="284">
        <v>0</v>
      </c>
      <c r="F155" s="284">
        <f t="shared" si="40"/>
        <v>0</v>
      </c>
      <c r="G155" s="284">
        <v>0</v>
      </c>
      <c r="H155" s="284">
        <v>0</v>
      </c>
      <c r="I155" s="284">
        <f t="shared" si="41"/>
        <v>0</v>
      </c>
    </row>
    <row r="156" spans="1:9" ht="15">
      <c r="A156" s="47"/>
      <c r="B156" s="59" t="s">
        <v>220</v>
      </c>
      <c r="C156" s="60"/>
      <c r="D156" s="288">
        <f>+D10+D83</f>
        <v>471106844</v>
      </c>
      <c r="E156" s="288">
        <f t="shared" ref="E156:I156" si="42">+E10+E83</f>
        <v>12370329.650000002</v>
      </c>
      <c r="F156" s="288">
        <f t="shared" si="42"/>
        <v>483477173.65000004</v>
      </c>
      <c r="G156" s="288">
        <f>+G10+G83</f>
        <v>174309005.85999998</v>
      </c>
      <c r="H156" s="288">
        <f t="shared" si="42"/>
        <v>171251767.63999999</v>
      </c>
      <c r="I156" s="288">
        <f t="shared" si="42"/>
        <v>309168167.79000002</v>
      </c>
    </row>
    <row r="157" spans="1:9">
      <c r="G157" s="78"/>
    </row>
    <row r="158" spans="1:9">
      <c r="E158" s="86"/>
      <c r="G158" s="78"/>
    </row>
    <row r="159" spans="1:9">
      <c r="E159" s="281"/>
    </row>
    <row r="160" spans="1:9">
      <c r="F160" s="86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D8" sqref="D8"/>
    </sheetView>
  </sheetViews>
  <sheetFormatPr baseColWidth="10" defaultColWidth="12.5703125" defaultRowHeight="15"/>
  <cols>
    <col min="1" max="1" width="68.140625" style="197" customWidth="1"/>
    <col min="2" max="2" width="20.5703125" style="197" customWidth="1"/>
    <col min="3" max="7" width="20.7109375" style="197" customWidth="1"/>
    <col min="8" max="8" width="1.5703125" style="197" customWidth="1"/>
    <col min="9" max="20" width="12.5703125" style="197" customWidth="1"/>
    <col min="21" max="16384" width="12.5703125" style="197"/>
  </cols>
  <sheetData>
    <row r="1" spans="1:8" s="226" customFormat="1">
      <c r="A1" s="407" t="s">
        <v>524</v>
      </c>
      <c r="B1" s="408"/>
      <c r="C1" s="408"/>
      <c r="D1" s="408"/>
      <c r="E1" s="408"/>
      <c r="F1" s="408"/>
      <c r="G1" s="409"/>
    </row>
    <row r="2" spans="1:8" s="226" customFormat="1">
      <c r="A2" s="410" t="s">
        <v>469</v>
      </c>
      <c r="B2" s="386"/>
      <c r="C2" s="386"/>
      <c r="D2" s="386"/>
      <c r="E2" s="386"/>
      <c r="F2" s="386"/>
      <c r="G2" s="411"/>
    </row>
    <row r="3" spans="1:8" s="226" customFormat="1">
      <c r="A3" s="412" t="s">
        <v>470</v>
      </c>
      <c r="B3" s="389"/>
      <c r="C3" s="389"/>
      <c r="D3" s="389"/>
      <c r="E3" s="389"/>
      <c r="F3" s="389"/>
      <c r="G3" s="413"/>
    </row>
    <row r="4" spans="1:8" s="226" customFormat="1">
      <c r="A4" s="412" t="s">
        <v>532</v>
      </c>
      <c r="B4" s="389"/>
      <c r="C4" s="389"/>
      <c r="D4" s="389"/>
      <c r="E4" s="389"/>
      <c r="F4" s="389"/>
      <c r="G4" s="413"/>
    </row>
    <row r="5" spans="1:8" s="226" customFormat="1" ht="15.75" thickBot="1">
      <c r="A5" s="414" t="s">
        <v>4</v>
      </c>
      <c r="B5" s="415"/>
      <c r="C5" s="415"/>
      <c r="D5" s="415"/>
      <c r="E5" s="415"/>
      <c r="F5" s="415"/>
      <c r="G5" s="416"/>
    </row>
    <row r="6" spans="1:8" s="227" customFormat="1" ht="7.5" customHeight="1" thickBot="1">
      <c r="A6" s="223"/>
      <c r="B6" s="223"/>
      <c r="C6" s="223"/>
      <c r="D6" s="223"/>
      <c r="E6" s="223"/>
      <c r="F6" s="223"/>
      <c r="G6" s="223"/>
    </row>
    <row r="7" spans="1:8" s="226" customFormat="1" ht="15.75" thickBot="1">
      <c r="A7" s="404" t="s">
        <v>128</v>
      </c>
      <c r="B7" s="406" t="s">
        <v>455</v>
      </c>
      <c r="C7" s="406"/>
      <c r="D7" s="406"/>
      <c r="E7" s="406"/>
      <c r="F7" s="406"/>
      <c r="G7" s="404" t="s">
        <v>149</v>
      </c>
    </row>
    <row r="8" spans="1:8" s="226" customFormat="1" ht="30.75" thickBot="1">
      <c r="A8" s="405"/>
      <c r="B8" s="261" t="s">
        <v>150</v>
      </c>
      <c r="C8" s="262" t="s">
        <v>151</v>
      </c>
      <c r="D8" s="261" t="s">
        <v>152</v>
      </c>
      <c r="E8" s="261" t="s">
        <v>153</v>
      </c>
      <c r="F8" s="261" t="s">
        <v>154</v>
      </c>
      <c r="G8" s="405"/>
    </row>
    <row r="9" spans="1:8" s="188" customFormat="1">
      <c r="A9" s="187" t="s">
        <v>456</v>
      </c>
      <c r="B9" s="289">
        <f>+B10</f>
        <v>293708064</v>
      </c>
      <c r="C9" s="289">
        <f t="shared" ref="C9:G9" si="0">+C10</f>
        <v>7354306.040000001</v>
      </c>
      <c r="D9" s="289">
        <f t="shared" si="0"/>
        <v>301062370.04000002</v>
      </c>
      <c r="E9" s="289">
        <f t="shared" si="0"/>
        <v>107299209.86999999</v>
      </c>
      <c r="F9" s="289">
        <f t="shared" si="0"/>
        <v>104306368.45</v>
      </c>
      <c r="G9" s="289">
        <f t="shared" si="0"/>
        <v>193763160.16999999</v>
      </c>
    </row>
    <row r="10" spans="1:8" s="188" customFormat="1" ht="30">
      <c r="A10" s="275" t="s">
        <v>524</v>
      </c>
      <c r="B10" s="290">
        <f>+'F6a. EAEPE OG'!D10</f>
        <v>293708064</v>
      </c>
      <c r="C10" s="290">
        <f>+'F6a. EAEPE OG'!E10</f>
        <v>7354306.040000001</v>
      </c>
      <c r="D10" s="290">
        <f>+'F6a. EAEPE OG'!F10</f>
        <v>301062370.04000002</v>
      </c>
      <c r="E10" s="290">
        <f>+'F6a. EAEPE OG'!G10</f>
        <v>107299209.86999999</v>
      </c>
      <c r="F10" s="290">
        <f>+'F6a. EAEPE OG'!H10</f>
        <v>104306368.45</v>
      </c>
      <c r="G10" s="290">
        <f>+'F6a. EAEPE OG'!I10</f>
        <v>193763160.16999999</v>
      </c>
      <c r="H10" s="189"/>
    </row>
    <row r="11" spans="1:8" s="190" customFormat="1">
      <c r="A11" s="191"/>
      <c r="B11" s="289"/>
      <c r="C11" s="289"/>
      <c r="D11" s="289"/>
      <c r="E11" s="289"/>
      <c r="F11" s="289"/>
      <c r="G11" s="289"/>
    </row>
    <row r="12" spans="1:8" s="194" customFormat="1">
      <c r="A12" s="192" t="s">
        <v>471</v>
      </c>
      <c r="B12" s="291">
        <f>+B13</f>
        <v>177398780</v>
      </c>
      <c r="C12" s="291">
        <f t="shared" ref="C12:G12" si="1">+C13</f>
        <v>5016023.6100000003</v>
      </c>
      <c r="D12" s="291">
        <f t="shared" si="1"/>
        <v>182414803.61000001</v>
      </c>
      <c r="E12" s="291">
        <f t="shared" si="1"/>
        <v>67009795.989999995</v>
      </c>
      <c r="F12" s="291">
        <f t="shared" si="1"/>
        <v>66945399.189999998</v>
      </c>
      <c r="G12" s="291">
        <f t="shared" si="1"/>
        <v>115405007.62000002</v>
      </c>
      <c r="H12" s="193"/>
    </row>
    <row r="13" spans="1:8" s="195" customFormat="1" ht="30">
      <c r="A13" s="275" t="s">
        <v>524</v>
      </c>
      <c r="B13" s="292">
        <f>+'F6a. EAEPE OG'!D83</f>
        <v>177398780</v>
      </c>
      <c r="C13" s="292">
        <f>+'F6a. EAEPE OG'!E83</f>
        <v>5016023.6100000003</v>
      </c>
      <c r="D13" s="292">
        <f>+'F6a. EAEPE OG'!F83</f>
        <v>182414803.61000001</v>
      </c>
      <c r="E13" s="292">
        <f>+'F6a. EAEPE OG'!G83</f>
        <v>67009795.989999995</v>
      </c>
      <c r="F13" s="292">
        <f>+'F6a. EAEPE OG'!H83</f>
        <v>66945399.189999998</v>
      </c>
      <c r="G13" s="292">
        <f>+'F6a. EAEPE OG'!I83</f>
        <v>115405007.62000002</v>
      </c>
      <c r="H13" s="189"/>
    </row>
    <row r="14" spans="1:8" s="195" customFormat="1" ht="15.75" thickBot="1">
      <c r="A14" s="267"/>
      <c r="B14" s="292"/>
      <c r="C14" s="292"/>
      <c r="D14" s="292"/>
      <c r="E14" s="292"/>
      <c r="F14" s="292"/>
      <c r="G14" s="292"/>
    </row>
    <row r="15" spans="1:8" ht="15.75" thickBot="1">
      <c r="A15" s="196" t="s">
        <v>472</v>
      </c>
      <c r="B15" s="293">
        <f>+B9+B12</f>
        <v>471106844</v>
      </c>
      <c r="C15" s="293">
        <f t="shared" ref="C15:G15" si="2">+C9+C12</f>
        <v>12370329.650000002</v>
      </c>
      <c r="D15" s="293">
        <f t="shared" si="2"/>
        <v>483477173.65000004</v>
      </c>
      <c r="E15" s="293">
        <f t="shared" si="2"/>
        <v>174309005.85999998</v>
      </c>
      <c r="F15" s="293">
        <f t="shared" si="2"/>
        <v>171251767.63999999</v>
      </c>
      <c r="G15" s="293">
        <f t="shared" si="2"/>
        <v>309168167.79000002</v>
      </c>
    </row>
    <row r="16" spans="1:8">
      <c r="B16" s="198"/>
      <c r="C16" s="198"/>
      <c r="D16" s="198"/>
      <c r="E16" s="198"/>
      <c r="F16" s="198"/>
      <c r="G16" s="198"/>
    </row>
    <row r="17" spans="2:8">
      <c r="B17" s="198"/>
      <c r="C17" s="198"/>
      <c r="D17" s="198"/>
      <c r="E17" s="198"/>
      <c r="F17" s="198"/>
      <c r="G17" s="198"/>
    </row>
    <row r="18" spans="2:8">
      <c r="B18" s="198"/>
      <c r="C18" s="198"/>
      <c r="D18" s="198"/>
      <c r="E18" s="198"/>
      <c r="F18" s="198"/>
      <c r="G18" s="198"/>
    </row>
    <row r="27" spans="2:8">
      <c r="B27" s="198"/>
      <c r="C27" s="198"/>
      <c r="D27" s="198"/>
      <c r="E27" s="198"/>
      <c r="F27" s="198"/>
      <c r="G27" s="198"/>
      <c r="H27" s="198"/>
    </row>
    <row r="28" spans="2:8">
      <c r="B28" s="198"/>
      <c r="C28" s="198"/>
      <c r="D28" s="198"/>
      <c r="E28" s="198"/>
      <c r="F28" s="198"/>
      <c r="G28" s="198"/>
      <c r="H28" s="198"/>
    </row>
    <row r="29" spans="2:8">
      <c r="B29" s="198"/>
      <c r="C29" s="198"/>
      <c r="D29" s="198"/>
      <c r="E29" s="198"/>
      <c r="F29" s="198"/>
      <c r="G29" s="198"/>
      <c r="H29" s="198"/>
    </row>
    <row r="43" spans="2:7">
      <c r="B43" s="198"/>
      <c r="C43" s="198"/>
      <c r="D43" s="198"/>
      <c r="E43" s="198"/>
      <c r="F43" s="198"/>
      <c r="G43" s="198"/>
    </row>
    <row r="44" spans="2:7">
      <c r="B44" s="198"/>
      <c r="C44" s="198"/>
      <c r="D44" s="198"/>
      <c r="E44" s="198"/>
      <c r="F44" s="198"/>
      <c r="G44" s="198"/>
    </row>
    <row r="45" spans="2:7">
      <c r="B45" s="198"/>
      <c r="C45" s="198"/>
      <c r="D45" s="198"/>
      <c r="E45" s="198"/>
      <c r="F45" s="198"/>
      <c r="G45" s="198"/>
    </row>
    <row r="46" spans="2:7">
      <c r="B46" s="198"/>
      <c r="C46" s="198"/>
      <c r="D46" s="198"/>
      <c r="E46" s="198"/>
      <c r="F46" s="198"/>
      <c r="G46" s="198"/>
    </row>
    <row r="47" spans="2:7">
      <c r="B47" s="198"/>
      <c r="C47" s="198"/>
      <c r="D47" s="198"/>
      <c r="E47" s="198"/>
      <c r="F47" s="198"/>
      <c r="G47" s="198"/>
    </row>
    <row r="48" spans="2:7">
      <c r="B48" s="198"/>
      <c r="C48" s="198"/>
      <c r="D48" s="198"/>
      <c r="E48" s="198"/>
      <c r="F48" s="198"/>
      <c r="G48" s="198"/>
    </row>
    <row r="49" spans="2:7">
      <c r="B49" s="198"/>
      <c r="C49" s="198"/>
      <c r="D49" s="198"/>
      <c r="E49" s="198"/>
      <c r="F49" s="198"/>
      <c r="G49" s="198"/>
    </row>
    <row r="50" spans="2:7">
      <c r="B50" s="198"/>
      <c r="C50" s="198"/>
      <c r="D50" s="198"/>
      <c r="E50" s="198"/>
      <c r="F50" s="198"/>
      <c r="G50" s="198"/>
    </row>
    <row r="51" spans="2:7">
      <c r="B51" s="198"/>
      <c r="C51" s="198"/>
      <c r="D51" s="198"/>
      <c r="E51" s="198"/>
      <c r="F51" s="198"/>
      <c r="G51" s="198"/>
    </row>
    <row r="52" spans="2:7">
      <c r="B52" s="198"/>
      <c r="C52" s="198"/>
      <c r="D52" s="198"/>
      <c r="E52" s="198"/>
      <c r="F52" s="198"/>
      <c r="G52" s="198"/>
    </row>
    <row r="53" spans="2:7">
      <c r="B53" s="198"/>
      <c r="C53" s="198"/>
      <c r="D53" s="198"/>
      <c r="E53" s="198"/>
      <c r="F53" s="198"/>
      <c r="G53" s="198"/>
    </row>
    <row r="54" spans="2:7">
      <c r="B54" s="198"/>
      <c r="C54" s="198"/>
      <c r="D54" s="198"/>
      <c r="E54" s="198"/>
      <c r="F54" s="198"/>
      <c r="G54" s="198"/>
    </row>
    <row r="55" spans="2:7">
      <c r="B55" s="198"/>
      <c r="C55" s="198"/>
      <c r="D55" s="198"/>
      <c r="E55" s="198"/>
      <c r="F55" s="198"/>
      <c r="G55" s="198"/>
    </row>
    <row r="56" spans="2:7">
      <c r="B56" s="198"/>
      <c r="C56" s="198"/>
      <c r="D56" s="198"/>
      <c r="E56" s="198"/>
      <c r="F56" s="198"/>
      <c r="G56" s="198"/>
    </row>
    <row r="57" spans="2:7">
      <c r="B57" s="198"/>
      <c r="C57" s="198"/>
      <c r="D57" s="198"/>
      <c r="E57" s="198"/>
      <c r="F57" s="198"/>
      <c r="G57" s="198"/>
    </row>
    <row r="58" spans="2:7">
      <c r="B58" s="198"/>
      <c r="C58" s="198"/>
      <c r="D58" s="198"/>
      <c r="E58" s="198"/>
      <c r="F58" s="198"/>
      <c r="G58" s="198"/>
    </row>
    <row r="59" spans="2:7">
      <c r="B59" s="198"/>
      <c r="C59" s="198"/>
      <c r="D59" s="198"/>
      <c r="E59" s="198"/>
      <c r="F59" s="198"/>
      <c r="G59" s="198"/>
    </row>
    <row r="60" spans="2:7">
      <c r="B60" s="198"/>
      <c r="C60" s="198"/>
      <c r="D60" s="198"/>
      <c r="E60" s="198"/>
      <c r="F60" s="198"/>
      <c r="G60" s="198"/>
    </row>
    <row r="61" spans="2:7">
      <c r="B61" s="198"/>
      <c r="C61" s="198"/>
      <c r="D61" s="198"/>
      <c r="E61" s="198"/>
      <c r="F61" s="198"/>
      <c r="G61" s="198"/>
    </row>
    <row r="62" spans="2:7">
      <c r="B62" s="198"/>
      <c r="C62" s="198"/>
      <c r="D62" s="198"/>
      <c r="E62" s="198"/>
      <c r="F62" s="198"/>
      <c r="G62" s="198"/>
    </row>
    <row r="63" spans="2:7">
      <c r="B63" s="198"/>
      <c r="C63" s="198"/>
      <c r="D63" s="198"/>
      <c r="E63" s="198"/>
      <c r="F63" s="198"/>
      <c r="G63" s="198"/>
    </row>
    <row r="64" spans="2:7">
      <c r="B64" s="198"/>
      <c r="C64" s="198"/>
      <c r="D64" s="198"/>
      <c r="E64" s="198"/>
      <c r="F64" s="198"/>
      <c r="G64" s="198"/>
    </row>
    <row r="65" spans="2:7">
      <c r="B65" s="198"/>
      <c r="C65" s="198"/>
      <c r="D65" s="198"/>
      <c r="E65" s="198"/>
      <c r="F65" s="198"/>
      <c r="G65" s="198"/>
    </row>
    <row r="66" spans="2:7">
      <c r="B66" s="198"/>
      <c r="C66" s="198"/>
      <c r="D66" s="198"/>
      <c r="E66" s="198"/>
      <c r="F66" s="198"/>
      <c r="G66" s="19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C15" sqref="C15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28" customFormat="1" ht="15">
      <c r="B1" s="419" t="s">
        <v>524</v>
      </c>
      <c r="C1" s="420"/>
      <c r="D1" s="420"/>
      <c r="E1" s="420"/>
      <c r="F1" s="420"/>
      <c r="G1" s="420"/>
      <c r="H1" s="420"/>
      <c r="I1" s="421"/>
    </row>
    <row r="2" spans="1:9" s="228" customFormat="1" ht="15">
      <c r="B2" s="422" t="s">
        <v>366</v>
      </c>
      <c r="C2" s="423"/>
      <c r="D2" s="423"/>
      <c r="E2" s="423"/>
      <c r="F2" s="423"/>
      <c r="G2" s="423"/>
      <c r="H2" s="423"/>
      <c r="I2" s="424"/>
    </row>
    <row r="3" spans="1:9" s="228" customFormat="1" ht="15">
      <c r="B3" s="422" t="s">
        <v>473</v>
      </c>
      <c r="C3" s="423"/>
      <c r="D3" s="423"/>
      <c r="E3" s="423"/>
      <c r="F3" s="423"/>
      <c r="G3" s="423"/>
      <c r="H3" s="423"/>
      <c r="I3" s="424"/>
    </row>
    <row r="4" spans="1:9" s="228" customFormat="1" ht="15">
      <c r="B4" s="422" t="s">
        <v>532</v>
      </c>
      <c r="C4" s="423"/>
      <c r="D4" s="423"/>
      <c r="E4" s="423"/>
      <c r="F4" s="423"/>
      <c r="G4" s="423"/>
      <c r="H4" s="423"/>
      <c r="I4" s="424"/>
    </row>
    <row r="5" spans="1:9" s="228" customFormat="1" ht="15.75" thickBot="1">
      <c r="B5" s="425" t="s">
        <v>4</v>
      </c>
      <c r="C5" s="426"/>
      <c r="D5" s="426"/>
      <c r="E5" s="426"/>
      <c r="F5" s="426"/>
      <c r="G5" s="426"/>
      <c r="H5" s="426"/>
      <c r="I5" s="427"/>
    </row>
    <row r="6" spans="1:9" s="232" customFormat="1" ht="7.5" customHeight="1" thickBot="1">
      <c r="A6" s="229"/>
      <c r="B6" s="230"/>
      <c r="C6" s="230"/>
      <c r="D6" s="231"/>
      <c r="E6" s="231"/>
      <c r="F6" s="231"/>
      <c r="G6" s="231"/>
      <c r="H6" s="231"/>
      <c r="I6" s="230"/>
    </row>
    <row r="7" spans="1:9" s="228" customFormat="1" ht="15.75" thickBot="1">
      <c r="B7" s="419" t="s">
        <v>128</v>
      </c>
      <c r="C7" s="428"/>
      <c r="D7" s="430" t="s">
        <v>455</v>
      </c>
      <c r="E7" s="431"/>
      <c r="F7" s="431"/>
      <c r="G7" s="431"/>
      <c r="H7" s="432"/>
      <c r="I7" s="433" t="s">
        <v>149</v>
      </c>
    </row>
    <row r="8" spans="1:9" s="228" customFormat="1" ht="30.75" thickBot="1">
      <c r="B8" s="425"/>
      <c r="C8" s="429"/>
      <c r="D8" s="263" t="s">
        <v>474</v>
      </c>
      <c r="E8" s="263" t="s">
        <v>475</v>
      </c>
      <c r="F8" s="263" t="s">
        <v>476</v>
      </c>
      <c r="G8" s="263" t="s">
        <v>153</v>
      </c>
      <c r="H8" s="263" t="s">
        <v>154</v>
      </c>
      <c r="I8" s="434"/>
    </row>
    <row r="9" spans="1:9" ht="7.9" customHeight="1">
      <c r="B9" s="417"/>
      <c r="C9" s="418"/>
      <c r="D9" s="200"/>
      <c r="E9" s="200"/>
      <c r="F9" s="200"/>
      <c r="G9" s="200"/>
      <c r="H9" s="200"/>
      <c r="I9" s="200"/>
    </row>
    <row r="10" spans="1:9" ht="14.45" customHeight="1">
      <c r="B10" s="201" t="s">
        <v>477</v>
      </c>
      <c r="C10" s="202"/>
      <c r="D10" s="203">
        <f>+D11+D20+D28+D38</f>
        <v>293708064</v>
      </c>
      <c r="E10" s="204">
        <f>+E11+E20+E28+E38</f>
        <v>7354306.0399999972</v>
      </c>
      <c r="F10" s="204">
        <f t="shared" ref="F10:I10" si="0">+F11+F20+F28+F38</f>
        <v>301062370.04000002</v>
      </c>
      <c r="G10" s="204">
        <f t="shared" si="0"/>
        <v>107299209.87</v>
      </c>
      <c r="H10" s="204">
        <f t="shared" si="0"/>
        <v>104306368.45</v>
      </c>
      <c r="I10" s="204">
        <f t="shared" si="0"/>
        <v>193763160.17000002</v>
      </c>
    </row>
    <row r="11" spans="1:9" ht="15">
      <c r="B11" s="201" t="s">
        <v>478</v>
      </c>
      <c r="C11" s="202"/>
      <c r="D11" s="205">
        <f>SUM(D12:D19)</f>
        <v>5983205.1799999997</v>
      </c>
      <c r="E11" s="205">
        <f t="shared" ref="E11:I11" si="1">SUM(E12:E19)</f>
        <v>-439955.01</v>
      </c>
      <c r="F11" s="206">
        <f t="shared" si="1"/>
        <v>5543250.1699999999</v>
      </c>
      <c r="G11" s="206">
        <f t="shared" si="1"/>
        <v>3884123.75</v>
      </c>
      <c r="H11" s="206">
        <f t="shared" si="1"/>
        <v>3873697.53</v>
      </c>
      <c r="I11" s="206">
        <f t="shared" si="1"/>
        <v>1659126.42</v>
      </c>
    </row>
    <row r="12" spans="1:9" ht="15">
      <c r="B12" s="207"/>
      <c r="C12" s="208" t="s">
        <v>479</v>
      </c>
      <c r="D12" s="209"/>
      <c r="E12" s="210"/>
      <c r="F12" s="210"/>
      <c r="G12" s="210"/>
      <c r="H12" s="211"/>
      <c r="I12" s="211"/>
    </row>
    <row r="13" spans="1:9" ht="15">
      <c r="B13" s="207"/>
      <c r="C13" s="208" t="s">
        <v>480</v>
      </c>
      <c r="D13" s="209">
        <v>5983205.1799999997</v>
      </c>
      <c r="E13" s="210">
        <v>-439955.01</v>
      </c>
      <c r="F13" s="210">
        <f>+D13+E13</f>
        <v>5543250.1699999999</v>
      </c>
      <c r="G13" s="210">
        <v>3884123.75</v>
      </c>
      <c r="H13" s="211">
        <v>3873697.53</v>
      </c>
      <c r="I13" s="211">
        <f>+F13-G13</f>
        <v>1659126.42</v>
      </c>
    </row>
    <row r="14" spans="1:9" ht="15">
      <c r="B14" s="207"/>
      <c r="C14" s="208" t="s">
        <v>481</v>
      </c>
      <c r="D14" s="209"/>
      <c r="E14" s="210"/>
      <c r="F14" s="210"/>
      <c r="G14" s="210"/>
      <c r="H14" s="211"/>
      <c r="I14" s="210"/>
    </row>
    <row r="15" spans="1:9" ht="15">
      <c r="B15" s="207"/>
      <c r="C15" s="208" t="s">
        <v>482</v>
      </c>
      <c r="D15" s="209"/>
      <c r="E15" s="210"/>
      <c r="F15" s="210"/>
      <c r="G15" s="210"/>
      <c r="H15" s="210"/>
      <c r="I15" s="210"/>
    </row>
    <row r="16" spans="1:9" ht="15">
      <c r="B16" s="207"/>
      <c r="C16" s="208" t="s">
        <v>483</v>
      </c>
      <c r="D16" s="209"/>
      <c r="E16" s="210"/>
      <c r="F16" s="210"/>
      <c r="G16" s="210"/>
      <c r="H16" s="210"/>
      <c r="I16" s="210"/>
    </row>
    <row r="17" spans="2:9" ht="15">
      <c r="B17" s="207"/>
      <c r="C17" s="208" t="s">
        <v>484</v>
      </c>
      <c r="D17" s="209"/>
      <c r="E17" s="210"/>
      <c r="F17" s="210"/>
      <c r="G17" s="210"/>
      <c r="H17" s="210"/>
      <c r="I17" s="210"/>
    </row>
    <row r="18" spans="2:9" ht="15">
      <c r="B18" s="207"/>
      <c r="C18" s="208" t="s">
        <v>485</v>
      </c>
      <c r="D18" s="209"/>
      <c r="E18" s="210"/>
      <c r="F18" s="210"/>
      <c r="G18" s="210"/>
      <c r="H18" s="210"/>
      <c r="I18" s="210"/>
    </row>
    <row r="19" spans="2:9" ht="15">
      <c r="B19" s="207"/>
      <c r="C19" s="208" t="s">
        <v>486</v>
      </c>
      <c r="D19" s="209"/>
      <c r="E19" s="210"/>
      <c r="F19" s="210"/>
      <c r="G19" s="210"/>
      <c r="H19" s="210"/>
      <c r="I19" s="210"/>
    </row>
    <row r="20" spans="2:9" ht="15">
      <c r="B20" s="201" t="s">
        <v>487</v>
      </c>
      <c r="C20" s="202"/>
      <c r="D20" s="205">
        <f>SUM(D21:D27)</f>
        <v>287724858.81999999</v>
      </c>
      <c r="E20" s="205">
        <f t="shared" ref="E20:I20" si="2">SUM(E21:E27)</f>
        <v>7794261.049999997</v>
      </c>
      <c r="F20" s="205">
        <f t="shared" si="2"/>
        <v>295519119.87</v>
      </c>
      <c r="G20" s="205">
        <f t="shared" si="2"/>
        <v>103415086.12</v>
      </c>
      <c r="H20" s="205">
        <f t="shared" si="2"/>
        <v>100432670.92</v>
      </c>
      <c r="I20" s="205">
        <f t="shared" si="2"/>
        <v>192104033.75000003</v>
      </c>
    </row>
    <row r="21" spans="2:9" ht="15">
      <c r="B21" s="207"/>
      <c r="C21" s="208" t="s">
        <v>488</v>
      </c>
      <c r="D21" s="209"/>
      <c r="E21" s="210"/>
      <c r="F21" s="210"/>
      <c r="G21" s="210"/>
      <c r="H21" s="210"/>
      <c r="I21" s="210"/>
    </row>
    <row r="22" spans="2:9" ht="15">
      <c r="B22" s="207"/>
      <c r="C22" s="208" t="s">
        <v>489</v>
      </c>
      <c r="D22" s="209"/>
      <c r="E22" s="210"/>
      <c r="F22" s="210"/>
      <c r="G22" s="210"/>
      <c r="H22" s="210"/>
      <c r="I22" s="210"/>
    </row>
    <row r="23" spans="2:9" ht="15">
      <c r="B23" s="207"/>
      <c r="C23" s="208" t="s">
        <v>490</v>
      </c>
      <c r="D23" s="209">
        <v>55671032.82</v>
      </c>
      <c r="E23" s="210">
        <v>-16448370.810000001</v>
      </c>
      <c r="F23" s="210">
        <f>+D23+E23</f>
        <v>39222662.009999998</v>
      </c>
      <c r="G23" s="210">
        <v>19052651.609999999</v>
      </c>
      <c r="H23" s="210">
        <v>18956703.690000001</v>
      </c>
      <c r="I23" s="211">
        <f>+F23-G23</f>
        <v>20170010.399999999</v>
      </c>
    </row>
    <row r="24" spans="2:9" ht="15">
      <c r="B24" s="207"/>
      <c r="C24" s="208" t="s">
        <v>491</v>
      </c>
      <c r="D24" s="209"/>
      <c r="E24" s="210"/>
      <c r="F24" s="210"/>
      <c r="G24" s="210"/>
      <c r="H24" s="210"/>
      <c r="I24" s="210"/>
    </row>
    <row r="25" spans="2:9" ht="15">
      <c r="B25" s="207"/>
      <c r="C25" s="208" t="s">
        <v>492</v>
      </c>
      <c r="D25" s="209">
        <v>528000</v>
      </c>
      <c r="E25" s="210">
        <v>-251632.38</v>
      </c>
      <c r="F25" s="210">
        <f>+D25+E25</f>
        <v>276367.62</v>
      </c>
      <c r="G25" s="210">
        <v>12367.62</v>
      </c>
      <c r="H25" s="210">
        <v>12367.62</v>
      </c>
      <c r="I25" s="211">
        <f>+F25-G25</f>
        <v>264000</v>
      </c>
    </row>
    <row r="26" spans="2:9" ht="15">
      <c r="B26" s="207"/>
      <c r="C26" s="208" t="s">
        <v>493</v>
      </c>
      <c r="D26" s="209">
        <v>231525826</v>
      </c>
      <c r="E26" s="210">
        <v>24494264.239999998</v>
      </c>
      <c r="F26" s="210">
        <f>+D26+E26</f>
        <v>256020090.24000001</v>
      </c>
      <c r="G26" s="210">
        <v>84350066.890000001</v>
      </c>
      <c r="H26" s="210">
        <v>81463599.609999999</v>
      </c>
      <c r="I26" s="211">
        <f>+F26-G26</f>
        <v>171670023.35000002</v>
      </c>
    </row>
    <row r="27" spans="2:9" ht="15">
      <c r="B27" s="207"/>
      <c r="C27" s="208" t="s">
        <v>494</v>
      </c>
      <c r="D27" s="209"/>
      <c r="E27" s="210"/>
      <c r="F27" s="210"/>
      <c r="G27" s="210"/>
      <c r="H27" s="210"/>
      <c r="I27" s="210"/>
    </row>
    <row r="28" spans="2:9" ht="15">
      <c r="B28" s="212" t="s">
        <v>495</v>
      </c>
      <c r="C28" s="213"/>
      <c r="D28" s="205">
        <f>SUM(D29:D37)</f>
        <v>0</v>
      </c>
      <c r="E28" s="205">
        <f t="shared" ref="E28:I28" si="3">SUM(E29:E37)</f>
        <v>0</v>
      </c>
      <c r="F28" s="205">
        <f t="shared" si="3"/>
        <v>0</v>
      </c>
      <c r="G28" s="205">
        <f t="shared" si="3"/>
        <v>0</v>
      </c>
      <c r="H28" s="205">
        <f t="shared" si="3"/>
        <v>0</v>
      </c>
      <c r="I28" s="205">
        <f t="shared" si="3"/>
        <v>0</v>
      </c>
    </row>
    <row r="29" spans="2:9" ht="15">
      <c r="B29" s="207"/>
      <c r="C29" s="208" t="s">
        <v>496</v>
      </c>
      <c r="D29" s="209"/>
      <c r="E29" s="210"/>
      <c r="F29" s="210"/>
      <c r="G29" s="210"/>
      <c r="H29" s="210"/>
      <c r="I29" s="210"/>
    </row>
    <row r="30" spans="2:9" ht="15">
      <c r="B30" s="207"/>
      <c r="C30" s="208" t="s">
        <v>497</v>
      </c>
      <c r="D30" s="209"/>
      <c r="E30" s="210"/>
      <c r="F30" s="210"/>
      <c r="G30" s="210"/>
      <c r="H30" s="210"/>
      <c r="I30" s="210"/>
    </row>
    <row r="31" spans="2:9" ht="15">
      <c r="B31" s="207"/>
      <c r="C31" s="208" t="s">
        <v>498</v>
      </c>
      <c r="D31" s="209"/>
      <c r="E31" s="210"/>
      <c r="F31" s="210"/>
      <c r="G31" s="210"/>
      <c r="H31" s="210"/>
      <c r="I31" s="210"/>
    </row>
    <row r="32" spans="2:9" ht="15">
      <c r="B32" s="207"/>
      <c r="C32" s="208" t="s">
        <v>499</v>
      </c>
      <c r="D32" s="209"/>
      <c r="E32" s="210"/>
      <c r="F32" s="210"/>
      <c r="G32" s="210"/>
      <c r="H32" s="210"/>
      <c r="I32" s="210"/>
    </row>
    <row r="33" spans="2:9" ht="15">
      <c r="B33" s="207"/>
      <c r="C33" s="208" t="s">
        <v>500</v>
      </c>
      <c r="D33" s="209"/>
      <c r="E33" s="210"/>
      <c r="F33" s="210"/>
      <c r="G33" s="210"/>
      <c r="H33" s="210"/>
      <c r="I33" s="210"/>
    </row>
    <row r="34" spans="2:9" ht="15">
      <c r="B34" s="207"/>
      <c r="C34" s="208" t="s">
        <v>501</v>
      </c>
      <c r="D34" s="209"/>
      <c r="E34" s="210"/>
      <c r="F34" s="210"/>
      <c r="G34" s="210"/>
      <c r="H34" s="210"/>
      <c r="I34" s="210"/>
    </row>
    <row r="35" spans="2:9" ht="15">
      <c r="B35" s="207"/>
      <c r="C35" s="208" t="s">
        <v>502</v>
      </c>
      <c r="D35" s="209"/>
      <c r="E35" s="210"/>
      <c r="F35" s="210"/>
      <c r="G35" s="210"/>
      <c r="H35" s="210"/>
      <c r="I35" s="210"/>
    </row>
    <row r="36" spans="2:9" ht="15">
      <c r="B36" s="207"/>
      <c r="C36" s="208" t="s">
        <v>503</v>
      </c>
      <c r="D36" s="209"/>
      <c r="E36" s="210"/>
      <c r="F36" s="210"/>
      <c r="G36" s="210"/>
      <c r="H36" s="210"/>
      <c r="I36" s="210"/>
    </row>
    <row r="37" spans="2:9" ht="15">
      <c r="B37" s="207"/>
      <c r="C37" s="208" t="s">
        <v>504</v>
      </c>
      <c r="D37" s="209"/>
      <c r="E37" s="210"/>
      <c r="F37" s="210"/>
      <c r="G37" s="210"/>
      <c r="H37" s="210"/>
      <c r="I37" s="210"/>
    </row>
    <row r="38" spans="2:9" ht="15">
      <c r="B38" s="212" t="s">
        <v>505</v>
      </c>
      <c r="C38" s="213"/>
      <c r="D38" s="205">
        <f>SUM(D39:D42)</f>
        <v>0</v>
      </c>
      <c r="E38" s="205">
        <f>+E42</f>
        <v>0</v>
      </c>
      <c r="F38" s="205">
        <f>+D38+E38</f>
        <v>0</v>
      </c>
      <c r="G38" s="205">
        <f>+G42</f>
        <v>0</v>
      </c>
      <c r="H38" s="205">
        <f>+H42</f>
        <v>0</v>
      </c>
      <c r="I38" s="205">
        <f>+I42</f>
        <v>0</v>
      </c>
    </row>
    <row r="39" spans="2:9" ht="15">
      <c r="B39" s="207"/>
      <c r="C39" s="214" t="s">
        <v>506</v>
      </c>
      <c r="D39" s="209"/>
      <c r="E39" s="210"/>
      <c r="F39" s="210"/>
      <c r="G39" s="210"/>
      <c r="H39" s="210"/>
      <c r="I39" s="210"/>
    </row>
    <row r="40" spans="2:9" ht="30">
      <c r="B40" s="207"/>
      <c r="C40" s="215" t="s">
        <v>507</v>
      </c>
      <c r="D40" s="209"/>
      <c r="E40" s="210"/>
      <c r="F40" s="210"/>
      <c r="G40" s="210"/>
      <c r="H40" s="210"/>
      <c r="I40" s="210"/>
    </row>
    <row r="41" spans="2:9" ht="15">
      <c r="B41" s="207"/>
      <c r="C41" s="214" t="s">
        <v>508</v>
      </c>
      <c r="D41" s="209"/>
      <c r="E41" s="210"/>
      <c r="F41" s="210"/>
      <c r="G41" s="210"/>
      <c r="H41" s="210"/>
      <c r="I41" s="210"/>
    </row>
    <row r="42" spans="2:9" ht="15">
      <c r="B42" s="207"/>
      <c r="C42" s="214" t="s">
        <v>509</v>
      </c>
      <c r="D42" s="209"/>
      <c r="E42" s="210">
        <v>0</v>
      </c>
      <c r="F42" s="210">
        <f>+D42+E42</f>
        <v>0</v>
      </c>
      <c r="G42" s="210">
        <v>0</v>
      </c>
      <c r="H42" s="210">
        <v>0</v>
      </c>
      <c r="I42" s="211">
        <f>+F42-G42</f>
        <v>0</v>
      </c>
    </row>
    <row r="43" spans="2:9" ht="15">
      <c r="B43" s="201" t="s">
        <v>510</v>
      </c>
      <c r="C43" s="202"/>
      <c r="D43" s="203">
        <f>+D44+D53+D61+D71</f>
        <v>177398780</v>
      </c>
      <c r="E43" s="203">
        <f t="shared" ref="E43:I43" si="4">+E44+E53+E61+E71</f>
        <v>5016023.6100000003</v>
      </c>
      <c r="F43" s="203">
        <f t="shared" si="4"/>
        <v>182414803.61000001</v>
      </c>
      <c r="G43" s="203">
        <f t="shared" si="4"/>
        <v>67009795.990000002</v>
      </c>
      <c r="H43" s="203">
        <f t="shared" si="4"/>
        <v>66945399.189999998</v>
      </c>
      <c r="I43" s="203">
        <f t="shared" si="4"/>
        <v>115405007.62</v>
      </c>
    </row>
    <row r="44" spans="2:9" ht="15">
      <c r="B44" s="216" t="s">
        <v>478</v>
      </c>
      <c r="C44" s="217"/>
      <c r="D44" s="205">
        <f>SUM(D45:D52)</f>
        <v>0</v>
      </c>
      <c r="E44" s="205">
        <f t="shared" ref="E44:I44" si="5">SUM(E45:E52)</f>
        <v>0</v>
      </c>
      <c r="F44" s="205">
        <f t="shared" si="5"/>
        <v>0</v>
      </c>
      <c r="G44" s="205">
        <f t="shared" si="5"/>
        <v>0</v>
      </c>
      <c r="H44" s="205">
        <f t="shared" si="5"/>
        <v>0</v>
      </c>
      <c r="I44" s="205">
        <f t="shared" si="5"/>
        <v>0</v>
      </c>
    </row>
    <row r="45" spans="2:9" ht="15.75" thickBot="1">
      <c r="B45" s="277"/>
      <c r="C45" s="278" t="s">
        <v>479</v>
      </c>
      <c r="D45" s="276"/>
      <c r="E45" s="279"/>
      <c r="F45" s="279"/>
      <c r="G45" s="279"/>
      <c r="H45" s="279"/>
      <c r="I45" s="279"/>
    </row>
    <row r="46" spans="2:9" ht="15">
      <c r="B46" s="207"/>
      <c r="C46" s="214" t="s">
        <v>480</v>
      </c>
      <c r="D46" s="209"/>
      <c r="E46" s="210"/>
      <c r="F46" s="210"/>
      <c r="G46" s="210"/>
      <c r="H46" s="210"/>
      <c r="I46" s="210"/>
    </row>
    <row r="47" spans="2:9" ht="15">
      <c r="B47" s="207"/>
      <c r="C47" s="214" t="s">
        <v>481</v>
      </c>
      <c r="D47" s="209"/>
      <c r="E47" s="210"/>
      <c r="F47" s="210"/>
      <c r="G47" s="210"/>
      <c r="H47" s="210"/>
      <c r="I47" s="210"/>
    </row>
    <row r="48" spans="2:9" ht="15">
      <c r="B48" s="207"/>
      <c r="C48" s="214" t="s">
        <v>482</v>
      </c>
      <c r="D48" s="209"/>
      <c r="E48" s="210"/>
      <c r="F48" s="210"/>
      <c r="G48" s="210"/>
      <c r="H48" s="210"/>
      <c r="I48" s="210"/>
    </row>
    <row r="49" spans="2:9" ht="15">
      <c r="B49" s="207"/>
      <c r="C49" s="214" t="s">
        <v>483</v>
      </c>
      <c r="D49" s="209"/>
      <c r="E49" s="210"/>
      <c r="F49" s="210"/>
      <c r="G49" s="210"/>
      <c r="H49" s="210"/>
      <c r="I49" s="210"/>
    </row>
    <row r="50" spans="2:9" ht="15">
      <c r="B50" s="207"/>
      <c r="C50" s="214" t="s">
        <v>484</v>
      </c>
      <c r="D50" s="209"/>
      <c r="E50" s="210"/>
      <c r="F50" s="210"/>
      <c r="G50" s="210"/>
      <c r="H50" s="210"/>
      <c r="I50" s="210"/>
    </row>
    <row r="51" spans="2:9" ht="15">
      <c r="B51" s="207"/>
      <c r="C51" s="214" t="s">
        <v>485</v>
      </c>
      <c r="D51" s="209"/>
      <c r="E51" s="210"/>
      <c r="F51" s="210"/>
      <c r="G51" s="210"/>
      <c r="H51" s="210"/>
      <c r="I51" s="210"/>
    </row>
    <row r="52" spans="2:9" ht="15">
      <c r="B52" s="207"/>
      <c r="C52" s="214" t="s">
        <v>486</v>
      </c>
      <c r="D52" s="209"/>
      <c r="E52" s="210"/>
      <c r="F52" s="210"/>
      <c r="G52" s="210"/>
      <c r="H52" s="210"/>
      <c r="I52" s="210"/>
    </row>
    <row r="53" spans="2:9" ht="15">
      <c r="B53" s="201" t="s">
        <v>487</v>
      </c>
      <c r="C53" s="202"/>
      <c r="D53" s="205">
        <f>SUM(D54:D60)</f>
        <v>177398780</v>
      </c>
      <c r="E53" s="206">
        <f t="shared" ref="E53:I53" si="6">SUM(E54:E60)</f>
        <v>5016023.6100000003</v>
      </c>
      <c r="F53" s="206">
        <f t="shared" si="6"/>
        <v>182414803.61000001</v>
      </c>
      <c r="G53" s="206">
        <f t="shared" si="6"/>
        <v>67009795.990000002</v>
      </c>
      <c r="H53" s="206">
        <f t="shared" si="6"/>
        <v>66945399.189999998</v>
      </c>
      <c r="I53" s="206">
        <f t="shared" si="6"/>
        <v>115405007.62</v>
      </c>
    </row>
    <row r="54" spans="2:9" ht="15">
      <c r="B54" s="207"/>
      <c r="C54" s="208" t="s">
        <v>488</v>
      </c>
      <c r="D54" s="209"/>
      <c r="E54" s="211"/>
      <c r="F54" s="211"/>
      <c r="G54" s="211"/>
      <c r="H54" s="211"/>
      <c r="I54" s="211"/>
    </row>
    <row r="55" spans="2:9" ht="15">
      <c r="B55" s="207"/>
      <c r="C55" s="208" t="s">
        <v>489</v>
      </c>
      <c r="D55" s="209"/>
      <c r="E55" s="211"/>
      <c r="F55" s="211"/>
      <c r="G55" s="211"/>
      <c r="H55" s="211"/>
      <c r="I55" s="211"/>
    </row>
    <row r="56" spans="2:9" ht="15">
      <c r="B56" s="207"/>
      <c r="C56" s="208" t="s">
        <v>490</v>
      </c>
      <c r="D56" s="209"/>
      <c r="E56" s="211">
        <v>0</v>
      </c>
      <c r="F56" s="211">
        <f>+D56+E56</f>
        <v>0</v>
      </c>
      <c r="G56" s="211">
        <v>0</v>
      </c>
      <c r="H56" s="211">
        <v>0</v>
      </c>
      <c r="I56" s="211">
        <f>+F56-G56</f>
        <v>0</v>
      </c>
    </row>
    <row r="57" spans="2:9" ht="15">
      <c r="B57" s="207"/>
      <c r="C57" s="208" t="s">
        <v>491</v>
      </c>
      <c r="D57" s="209"/>
      <c r="E57" s="211"/>
      <c r="F57" s="211"/>
      <c r="G57" s="211"/>
      <c r="H57" s="211"/>
      <c r="I57" s="211"/>
    </row>
    <row r="58" spans="2:9" ht="15">
      <c r="B58" s="207"/>
      <c r="C58" s="208" t="s">
        <v>492</v>
      </c>
      <c r="D58" s="209"/>
      <c r="E58" s="211"/>
      <c r="F58" s="211"/>
      <c r="G58" s="211"/>
      <c r="H58" s="211"/>
      <c r="I58" s="211"/>
    </row>
    <row r="59" spans="2:9" ht="15">
      <c r="B59" s="207"/>
      <c r="C59" s="208" t="s">
        <v>493</v>
      </c>
      <c r="D59" s="209">
        <v>177398780</v>
      </c>
      <c r="E59" s="211">
        <v>5016023.6100000003</v>
      </c>
      <c r="F59" s="211">
        <f>+D59+E59</f>
        <v>182414803.61000001</v>
      </c>
      <c r="G59" s="211">
        <v>67009795.990000002</v>
      </c>
      <c r="H59" s="211">
        <v>66945399.189999998</v>
      </c>
      <c r="I59" s="211">
        <f>+F59-G59</f>
        <v>115405007.62</v>
      </c>
    </row>
    <row r="60" spans="2:9" ht="15">
      <c r="B60" s="207"/>
      <c r="C60" s="208" t="s">
        <v>494</v>
      </c>
      <c r="D60" s="209"/>
      <c r="E60" s="211"/>
      <c r="F60" s="211"/>
      <c r="G60" s="211"/>
      <c r="H60" s="211"/>
      <c r="I60" s="211"/>
    </row>
    <row r="61" spans="2:9" ht="15">
      <c r="B61" s="212" t="s">
        <v>495</v>
      </c>
      <c r="C61" s="213"/>
      <c r="D61" s="205">
        <f>SUM(D62:D70)</f>
        <v>0</v>
      </c>
      <c r="E61" s="206">
        <f t="shared" ref="E61:I61" si="7">SUM(E62:E70)</f>
        <v>0</v>
      </c>
      <c r="F61" s="206">
        <f t="shared" si="7"/>
        <v>0</v>
      </c>
      <c r="G61" s="206">
        <f t="shared" si="7"/>
        <v>0</v>
      </c>
      <c r="H61" s="206">
        <f t="shared" si="7"/>
        <v>0</v>
      </c>
      <c r="I61" s="206">
        <f t="shared" si="7"/>
        <v>0</v>
      </c>
    </row>
    <row r="62" spans="2:9" ht="15">
      <c r="B62" s="207"/>
      <c r="C62" s="208" t="s">
        <v>496</v>
      </c>
      <c r="D62" s="209"/>
      <c r="E62" s="211"/>
      <c r="F62" s="211"/>
      <c r="G62" s="211"/>
      <c r="H62" s="211"/>
      <c r="I62" s="211"/>
    </row>
    <row r="63" spans="2:9" ht="15">
      <c r="B63" s="207"/>
      <c r="C63" s="208" t="s">
        <v>497</v>
      </c>
      <c r="D63" s="209"/>
      <c r="E63" s="211"/>
      <c r="F63" s="211"/>
      <c r="G63" s="211"/>
      <c r="H63" s="211"/>
      <c r="I63" s="211"/>
    </row>
    <row r="64" spans="2:9" ht="15">
      <c r="B64" s="207"/>
      <c r="C64" s="208" t="s">
        <v>498</v>
      </c>
      <c r="D64" s="209"/>
      <c r="E64" s="211"/>
      <c r="F64" s="211"/>
      <c r="G64" s="211"/>
      <c r="H64" s="211"/>
      <c r="I64" s="211"/>
    </row>
    <row r="65" spans="2:9" ht="15">
      <c r="B65" s="207"/>
      <c r="C65" s="208" t="s">
        <v>499</v>
      </c>
      <c r="D65" s="209"/>
      <c r="E65" s="211"/>
      <c r="F65" s="211"/>
      <c r="G65" s="211"/>
      <c r="H65" s="211"/>
      <c r="I65" s="211"/>
    </row>
    <row r="66" spans="2:9" ht="15">
      <c r="B66" s="207"/>
      <c r="C66" s="208" t="s">
        <v>500</v>
      </c>
      <c r="D66" s="209"/>
      <c r="E66" s="211"/>
      <c r="F66" s="211"/>
      <c r="G66" s="211"/>
      <c r="H66" s="211"/>
      <c r="I66" s="211"/>
    </row>
    <row r="67" spans="2:9" ht="15">
      <c r="B67" s="207"/>
      <c r="C67" s="208" t="s">
        <v>501</v>
      </c>
      <c r="D67" s="209"/>
      <c r="E67" s="211"/>
      <c r="F67" s="211"/>
      <c r="G67" s="211"/>
      <c r="H67" s="211"/>
      <c r="I67" s="211"/>
    </row>
    <row r="68" spans="2:9" ht="15">
      <c r="B68" s="207"/>
      <c r="C68" s="208" t="s">
        <v>502</v>
      </c>
      <c r="D68" s="209"/>
      <c r="E68" s="211"/>
      <c r="F68" s="211"/>
      <c r="G68" s="211"/>
      <c r="H68" s="211"/>
      <c r="I68" s="211"/>
    </row>
    <row r="69" spans="2:9" ht="15">
      <c r="B69" s="207"/>
      <c r="C69" s="208" t="s">
        <v>503</v>
      </c>
      <c r="D69" s="209"/>
      <c r="E69" s="211"/>
      <c r="F69" s="211"/>
      <c r="G69" s="211"/>
      <c r="H69" s="211"/>
      <c r="I69" s="211"/>
    </row>
    <row r="70" spans="2:9" ht="15">
      <c r="B70" s="207"/>
      <c r="C70" s="208" t="s">
        <v>504</v>
      </c>
      <c r="D70" s="209"/>
      <c r="E70" s="211"/>
      <c r="F70" s="211"/>
      <c r="G70" s="211"/>
      <c r="H70" s="211"/>
      <c r="I70" s="211"/>
    </row>
    <row r="71" spans="2:9" ht="15">
      <c r="B71" s="212" t="s">
        <v>505</v>
      </c>
      <c r="C71" s="213"/>
      <c r="D71" s="205">
        <f>SUM(D72:D75)</f>
        <v>0</v>
      </c>
      <c r="E71" s="206">
        <f t="shared" ref="E71:I71" si="8">SUM(E72:E75)</f>
        <v>0</v>
      </c>
      <c r="F71" s="206">
        <f t="shared" si="8"/>
        <v>0</v>
      </c>
      <c r="G71" s="206">
        <f t="shared" si="8"/>
        <v>0</v>
      </c>
      <c r="H71" s="206">
        <f t="shared" si="8"/>
        <v>0</v>
      </c>
      <c r="I71" s="206">
        <f t="shared" si="8"/>
        <v>0</v>
      </c>
    </row>
    <row r="72" spans="2:9" ht="15">
      <c r="B72" s="207"/>
      <c r="C72" s="208" t="s">
        <v>506</v>
      </c>
      <c r="D72" s="209"/>
      <c r="E72" s="211"/>
      <c r="F72" s="211"/>
      <c r="G72" s="211"/>
      <c r="H72" s="211"/>
      <c r="I72" s="211"/>
    </row>
    <row r="73" spans="2:9" ht="30">
      <c r="B73" s="207"/>
      <c r="C73" s="218" t="s">
        <v>507</v>
      </c>
      <c r="D73" s="209"/>
      <c r="E73" s="211"/>
      <c r="F73" s="211"/>
      <c r="G73" s="211"/>
      <c r="H73" s="211"/>
      <c r="I73" s="211"/>
    </row>
    <row r="74" spans="2:9" ht="15">
      <c r="B74" s="207"/>
      <c r="C74" s="208" t="s">
        <v>508</v>
      </c>
      <c r="D74" s="209"/>
      <c r="E74" s="211"/>
      <c r="F74" s="211"/>
      <c r="G74" s="211"/>
      <c r="H74" s="211"/>
      <c r="I74" s="211"/>
    </row>
    <row r="75" spans="2:9" ht="15.75" thickBot="1">
      <c r="B75" s="207"/>
      <c r="C75" s="208" t="s">
        <v>509</v>
      </c>
      <c r="D75" s="276"/>
      <c r="E75" s="211"/>
      <c r="F75" s="211"/>
      <c r="G75" s="211"/>
      <c r="H75" s="211"/>
      <c r="I75" s="211"/>
    </row>
    <row r="76" spans="2:9" ht="15.75" thickBot="1">
      <c r="B76" s="219" t="s">
        <v>511</v>
      </c>
      <c r="C76" s="220"/>
      <c r="D76" s="221">
        <f>+D43+D10</f>
        <v>471106844</v>
      </c>
      <c r="E76" s="221">
        <f t="shared" ref="E76:I76" si="9">+E43+E10</f>
        <v>12370329.649999999</v>
      </c>
      <c r="F76" s="221">
        <f t="shared" si="9"/>
        <v>483477173.65000004</v>
      </c>
      <c r="G76" s="221">
        <f t="shared" si="9"/>
        <v>174309005.86000001</v>
      </c>
      <c r="H76" s="221">
        <f t="shared" si="9"/>
        <v>171251767.63999999</v>
      </c>
      <c r="I76" s="221">
        <f t="shared" si="9"/>
        <v>309168167.79000002</v>
      </c>
    </row>
    <row r="77" spans="2:9">
      <c r="D77" s="86"/>
      <c r="E77" s="86"/>
      <c r="F77" s="86"/>
      <c r="G77" s="86"/>
      <c r="H77" s="86"/>
      <c r="I77" s="86"/>
    </row>
    <row r="78" spans="2:9">
      <c r="D78" s="86"/>
      <c r="E78" s="86"/>
      <c r="F78" s="86"/>
      <c r="G78" s="86"/>
      <c r="H78" s="86"/>
      <c r="I78" s="86"/>
    </row>
    <row r="79" spans="2:9">
      <c r="D79" s="86"/>
      <c r="E79" s="86"/>
      <c r="F79" s="86"/>
      <c r="G79" s="86"/>
      <c r="H79" s="86"/>
      <c r="I79" s="86"/>
    </row>
    <row r="80" spans="2:9">
      <c r="D80" s="86"/>
      <c r="E80" s="86"/>
      <c r="F80" s="86"/>
      <c r="G80" s="86"/>
      <c r="H80" s="86"/>
      <c r="I80" s="86"/>
    </row>
    <row r="81" spans="4:9">
      <c r="D81" s="86"/>
      <c r="E81" s="86"/>
      <c r="F81" s="86"/>
      <c r="G81" s="86"/>
      <c r="H81" s="86"/>
      <c r="I81" s="86"/>
    </row>
    <row r="82" spans="4:9">
      <c r="D82" s="86"/>
      <c r="E82" s="86"/>
      <c r="F82" s="86"/>
      <c r="G82" s="86"/>
      <c r="H82" s="86"/>
      <c r="I82" s="86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F20" sqref="F20"/>
    </sheetView>
  </sheetViews>
  <sheetFormatPr baseColWidth="10" defaultColWidth="12.5703125" defaultRowHeight="12.75"/>
  <cols>
    <col min="1" max="1" width="1.7109375" style="172" customWidth="1"/>
    <col min="2" max="2" width="53" style="172" customWidth="1"/>
    <col min="3" max="8" width="18.28515625" style="172" customWidth="1"/>
    <col min="9" max="16384" width="12.5703125" style="172"/>
  </cols>
  <sheetData>
    <row r="1" spans="2:8" ht="6.75" customHeight="1" thickBot="1"/>
    <row r="2" spans="2:8" s="233" customFormat="1">
      <c r="B2" s="438" t="s">
        <v>524</v>
      </c>
      <c r="C2" s="439"/>
      <c r="D2" s="439"/>
      <c r="E2" s="439"/>
      <c r="F2" s="439"/>
      <c r="G2" s="439"/>
      <c r="H2" s="440"/>
    </row>
    <row r="3" spans="2:8" s="233" customFormat="1">
      <c r="B3" s="441" t="s">
        <v>366</v>
      </c>
      <c r="C3" s="442"/>
      <c r="D3" s="442"/>
      <c r="E3" s="442"/>
      <c r="F3" s="442"/>
      <c r="G3" s="442"/>
      <c r="H3" s="443"/>
    </row>
    <row r="4" spans="2:8" s="233" customFormat="1">
      <c r="B4" s="441" t="s">
        <v>454</v>
      </c>
      <c r="C4" s="442"/>
      <c r="D4" s="442"/>
      <c r="E4" s="442"/>
      <c r="F4" s="442"/>
      <c r="G4" s="442"/>
      <c r="H4" s="443"/>
    </row>
    <row r="5" spans="2:8" s="233" customFormat="1">
      <c r="B5" s="441" t="s">
        <v>532</v>
      </c>
      <c r="C5" s="442"/>
      <c r="D5" s="442"/>
      <c r="E5" s="442"/>
      <c r="F5" s="442"/>
      <c r="G5" s="442"/>
      <c r="H5" s="443"/>
    </row>
    <row r="6" spans="2:8" s="233" customFormat="1" ht="13.5" thickBot="1">
      <c r="B6" s="444" t="s">
        <v>4</v>
      </c>
      <c r="C6" s="445"/>
      <c r="D6" s="445"/>
      <c r="E6" s="445"/>
      <c r="F6" s="445"/>
      <c r="G6" s="445"/>
      <c r="H6" s="446"/>
    </row>
    <row r="7" spans="2:8" s="235" customFormat="1" ht="6" customHeight="1" thickBot="1">
      <c r="B7" s="234"/>
      <c r="C7" s="234"/>
      <c r="D7" s="234"/>
      <c r="E7" s="234"/>
      <c r="F7" s="234"/>
      <c r="G7" s="234"/>
      <c r="H7" s="234"/>
    </row>
    <row r="8" spans="2:8" s="233" customFormat="1" ht="13.5" thickBot="1">
      <c r="B8" s="435" t="s">
        <v>128</v>
      </c>
      <c r="C8" s="437" t="s">
        <v>455</v>
      </c>
      <c r="D8" s="437"/>
      <c r="E8" s="437"/>
      <c r="F8" s="437"/>
      <c r="G8" s="437"/>
      <c r="H8" s="437" t="s">
        <v>149</v>
      </c>
    </row>
    <row r="9" spans="2:8" s="233" customFormat="1" ht="26.25" thickBot="1">
      <c r="B9" s="436"/>
      <c r="C9" s="264" t="s">
        <v>150</v>
      </c>
      <c r="D9" s="265" t="s">
        <v>151</v>
      </c>
      <c r="E9" s="264" t="s">
        <v>152</v>
      </c>
      <c r="F9" s="264" t="s">
        <v>153</v>
      </c>
      <c r="G9" s="264" t="s">
        <v>154</v>
      </c>
      <c r="H9" s="437"/>
    </row>
    <row r="10" spans="2:8">
      <c r="B10" s="173" t="s">
        <v>456</v>
      </c>
      <c r="C10" s="174">
        <f t="shared" ref="C10:H10" si="0">+C11</f>
        <v>170737966.94999999</v>
      </c>
      <c r="D10" s="174">
        <f t="shared" si="0"/>
        <v>-191844.94999999925</v>
      </c>
      <c r="E10" s="174">
        <f t="shared" si="0"/>
        <v>170546122</v>
      </c>
      <c r="F10" s="174">
        <f t="shared" si="0"/>
        <v>60941685.25</v>
      </c>
      <c r="G10" s="174">
        <f t="shared" si="0"/>
        <v>60928750.890000001</v>
      </c>
      <c r="H10" s="174">
        <f t="shared" si="0"/>
        <v>109604436.75</v>
      </c>
    </row>
    <row r="11" spans="2:8">
      <c r="B11" s="175" t="s">
        <v>457</v>
      </c>
      <c r="C11" s="176">
        <f>+'F6a. EAEPE OG'!D11</f>
        <v>170737966.94999999</v>
      </c>
      <c r="D11" s="176">
        <f>+'F6a. EAEPE OG'!E11</f>
        <v>-191844.94999999925</v>
      </c>
      <c r="E11" s="176">
        <f>+'F6a. EAEPE OG'!F11</f>
        <v>170546122</v>
      </c>
      <c r="F11" s="177">
        <f>+'F6a. EAEPE OG'!G11</f>
        <v>60941685.25</v>
      </c>
      <c r="G11" s="178">
        <f>+'F6a. EAEPE OG'!H11</f>
        <v>60928750.890000001</v>
      </c>
      <c r="H11" s="177">
        <f>+'F6a. EAEPE OG'!I11</f>
        <v>109604436.75</v>
      </c>
    </row>
    <row r="12" spans="2:8">
      <c r="B12" s="175" t="s">
        <v>458</v>
      </c>
      <c r="C12" s="176"/>
      <c r="D12" s="176"/>
      <c r="E12" s="176"/>
      <c r="F12" s="177"/>
      <c r="G12" s="178"/>
      <c r="H12" s="177"/>
    </row>
    <row r="13" spans="2:8">
      <c r="B13" s="175" t="s">
        <v>459</v>
      </c>
      <c r="C13" s="176"/>
      <c r="D13" s="176"/>
      <c r="E13" s="176"/>
      <c r="F13" s="176"/>
      <c r="G13" s="178"/>
      <c r="H13" s="178"/>
    </row>
    <row r="14" spans="2:8">
      <c r="B14" s="179" t="s">
        <v>460</v>
      </c>
      <c r="C14" s="177"/>
      <c r="D14" s="177"/>
      <c r="E14" s="177"/>
      <c r="F14" s="177"/>
      <c r="G14" s="177"/>
      <c r="H14" s="177"/>
    </row>
    <row r="15" spans="2:8">
      <c r="B15" s="179" t="s">
        <v>461</v>
      </c>
      <c r="C15" s="176"/>
      <c r="D15" s="176"/>
      <c r="E15" s="176"/>
      <c r="F15" s="176"/>
      <c r="G15" s="178"/>
      <c r="H15" s="178"/>
    </row>
    <row r="16" spans="2:8">
      <c r="B16" s="175" t="s">
        <v>462</v>
      </c>
      <c r="C16" s="176"/>
      <c r="D16" s="176"/>
      <c r="E16" s="176"/>
      <c r="F16" s="176"/>
      <c r="G16" s="176"/>
      <c r="H16" s="176"/>
    </row>
    <row r="17" spans="2:8" ht="25.5">
      <c r="B17" s="175" t="s">
        <v>463</v>
      </c>
      <c r="C17" s="176"/>
      <c r="D17" s="176"/>
      <c r="E17" s="176"/>
      <c r="F17" s="176"/>
      <c r="G17" s="178"/>
      <c r="H17" s="178"/>
    </row>
    <row r="18" spans="2:8">
      <c r="B18" s="179" t="s">
        <v>464</v>
      </c>
      <c r="C18" s="176"/>
      <c r="D18" s="176"/>
      <c r="E18" s="176"/>
      <c r="F18" s="176"/>
      <c r="G18" s="178"/>
      <c r="H18" s="178"/>
    </row>
    <row r="19" spans="2:8">
      <c r="B19" s="179" t="s">
        <v>465</v>
      </c>
      <c r="C19" s="176"/>
      <c r="D19" s="176"/>
      <c r="E19" s="176"/>
      <c r="F19" s="176"/>
      <c r="G19" s="178"/>
      <c r="H19" s="178"/>
    </row>
    <row r="20" spans="2:8">
      <c r="B20" s="175" t="s">
        <v>466</v>
      </c>
      <c r="C20" s="176"/>
      <c r="D20" s="176"/>
      <c r="E20" s="176"/>
      <c r="F20" s="176"/>
      <c r="G20" s="178"/>
      <c r="H20" s="178"/>
    </row>
    <row r="21" spans="2:8">
      <c r="B21" s="180"/>
      <c r="C21" s="181"/>
      <c r="D21" s="182"/>
      <c r="E21" s="182"/>
      <c r="F21" s="182"/>
      <c r="G21" s="178"/>
      <c r="H21" s="178"/>
    </row>
    <row r="22" spans="2:8">
      <c r="B22" s="173" t="s">
        <v>257</v>
      </c>
      <c r="C22" s="181"/>
      <c r="D22" s="181"/>
      <c r="E22" s="181"/>
      <c r="F22" s="181"/>
      <c r="G22" s="181"/>
      <c r="H22" s="181"/>
    </row>
    <row r="23" spans="2:8">
      <c r="B23" s="175" t="s">
        <v>457</v>
      </c>
      <c r="C23" s="176"/>
      <c r="D23" s="176"/>
      <c r="E23" s="176"/>
      <c r="F23" s="177"/>
      <c r="G23" s="178"/>
      <c r="H23" s="177"/>
    </row>
    <row r="24" spans="2:8">
      <c r="B24" s="175" t="s">
        <v>458</v>
      </c>
      <c r="C24" s="176"/>
      <c r="D24" s="176"/>
      <c r="E24" s="176"/>
      <c r="F24" s="177"/>
      <c r="G24" s="178"/>
      <c r="H24" s="177"/>
    </row>
    <row r="25" spans="2:8">
      <c r="B25" s="175" t="s">
        <v>459</v>
      </c>
      <c r="C25" s="176"/>
      <c r="D25" s="176"/>
      <c r="E25" s="176"/>
      <c r="F25" s="176"/>
      <c r="G25" s="178"/>
      <c r="H25" s="178"/>
    </row>
    <row r="26" spans="2:8">
      <c r="B26" s="179" t="s">
        <v>460</v>
      </c>
      <c r="C26" s="176"/>
      <c r="D26" s="177"/>
      <c r="E26" s="183"/>
      <c r="F26" s="183"/>
      <c r="G26" s="178"/>
      <c r="H26" s="178"/>
    </row>
    <row r="27" spans="2:8">
      <c r="B27" s="179" t="s">
        <v>461</v>
      </c>
      <c r="C27" s="176"/>
      <c r="D27" s="176"/>
      <c r="E27" s="183"/>
      <c r="F27" s="183"/>
      <c r="G27" s="178"/>
      <c r="H27" s="178"/>
    </row>
    <row r="28" spans="2:8">
      <c r="B28" s="175" t="s">
        <v>462</v>
      </c>
      <c r="C28" s="176"/>
      <c r="D28" s="176"/>
      <c r="E28" s="176"/>
      <c r="F28" s="176"/>
      <c r="G28" s="176"/>
      <c r="H28" s="176"/>
    </row>
    <row r="29" spans="2:8" ht="25.5">
      <c r="B29" s="175" t="s">
        <v>467</v>
      </c>
      <c r="C29" s="176"/>
      <c r="D29" s="176"/>
      <c r="E29" s="176"/>
      <c r="F29" s="176"/>
      <c r="G29" s="178"/>
      <c r="H29" s="178"/>
    </row>
    <row r="30" spans="2:8">
      <c r="B30" s="184" t="s">
        <v>464</v>
      </c>
      <c r="C30" s="176"/>
      <c r="D30" s="176"/>
      <c r="E30" s="183"/>
      <c r="F30" s="183"/>
      <c r="G30" s="178"/>
      <c r="H30" s="178"/>
    </row>
    <row r="31" spans="2:8">
      <c r="B31" s="184" t="s">
        <v>465</v>
      </c>
      <c r="C31" s="176"/>
      <c r="D31" s="176"/>
      <c r="E31" s="183"/>
      <c r="F31" s="183"/>
      <c r="G31" s="178"/>
      <c r="H31" s="178"/>
    </row>
    <row r="32" spans="2:8">
      <c r="B32" s="175" t="s">
        <v>466</v>
      </c>
      <c r="C32" s="176"/>
      <c r="D32" s="176"/>
      <c r="E32" s="176"/>
      <c r="F32" s="176"/>
      <c r="G32" s="178"/>
      <c r="H32" s="178"/>
    </row>
    <row r="33" spans="2:8" ht="13.5" thickBot="1">
      <c r="B33" s="175"/>
      <c r="C33" s="181"/>
      <c r="D33" s="176"/>
      <c r="E33" s="181"/>
      <c r="F33" s="181"/>
      <c r="G33" s="178"/>
      <c r="H33" s="178"/>
    </row>
    <row r="34" spans="2:8" ht="13.5" thickBot="1">
      <c r="B34" s="185" t="s">
        <v>468</v>
      </c>
      <c r="C34" s="186">
        <f>+C22+C10</f>
        <v>170737966.94999999</v>
      </c>
      <c r="D34" s="186">
        <f t="shared" ref="D34:H34" si="1">+D22+D10</f>
        <v>-191844.94999999925</v>
      </c>
      <c r="E34" s="186">
        <f t="shared" si="1"/>
        <v>170546122</v>
      </c>
      <c r="F34" s="186">
        <f t="shared" si="1"/>
        <v>60941685.25</v>
      </c>
      <c r="G34" s="186">
        <f t="shared" si="1"/>
        <v>60928750.890000001</v>
      </c>
      <c r="H34" s="186">
        <f t="shared" si="1"/>
        <v>109604436.75</v>
      </c>
    </row>
    <row r="36" spans="2:8">
      <c r="B36" s="266" t="s">
        <v>519</v>
      </c>
    </row>
    <row r="37" spans="2:8">
      <c r="B37" s="172" t="s">
        <v>518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2021-02-15T16:02:47Z</cp:lastPrinted>
  <dcterms:created xsi:type="dcterms:W3CDTF">2017-05-03T19:21:22Z</dcterms:created>
  <dcterms:modified xsi:type="dcterms:W3CDTF">2021-08-05T18:08:04Z</dcterms:modified>
</cp:coreProperties>
</file>