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F\2023\Cierres trimestrales\4.- 4to trim 2023\2.- Sevac 4to trim 2023\3.- Informacion Complementaria\"/>
    </mc:Choice>
  </mc:AlternateContent>
  <bookViews>
    <workbookView xWindow="450" yWindow="30" windowWidth="19740" windowHeight="10095" tabRatio="912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G38" i="3" l="1"/>
  <c r="G40" i="3"/>
  <c r="G35" i="3"/>
  <c r="D40" i="3"/>
  <c r="C38" i="3"/>
  <c r="D38" i="3" s="1"/>
  <c r="G62" i="3" l="1"/>
  <c r="F44" i="3" l="1"/>
  <c r="E44" i="3"/>
  <c r="C44" i="3"/>
  <c r="E35" i="3" l="1"/>
  <c r="G58" i="3" l="1"/>
  <c r="F58" i="3"/>
  <c r="E58" i="3"/>
  <c r="D58" i="3"/>
  <c r="C58" i="3"/>
  <c r="B58" i="3"/>
  <c r="G53" i="3"/>
  <c r="F53" i="3"/>
  <c r="F63" i="3" s="1"/>
  <c r="E53" i="3"/>
  <c r="D53" i="3"/>
  <c r="C53" i="3"/>
  <c r="C63" i="3" s="1"/>
  <c r="B53" i="3"/>
  <c r="E63" i="3"/>
  <c r="B44" i="3"/>
  <c r="B63" i="3" s="1"/>
  <c r="F19" i="10" l="1"/>
  <c r="G49" i="3" l="1"/>
  <c r="G44" i="3" s="1"/>
  <c r="G63" i="3" s="1"/>
  <c r="G20" i="10" l="1"/>
  <c r="G53" i="10"/>
  <c r="F53" i="10"/>
  <c r="E53" i="10"/>
  <c r="G46" i="10"/>
  <c r="G19" i="10" s="1"/>
  <c r="G43" i="10"/>
  <c r="F43" i="10"/>
  <c r="F42" i="10" s="1"/>
  <c r="E43" i="10"/>
  <c r="G37" i="10"/>
  <c r="F37" i="10"/>
  <c r="E37" i="10"/>
  <c r="G36" i="10"/>
  <c r="G44" i="10" s="1"/>
  <c r="F36" i="10"/>
  <c r="E36" i="10"/>
  <c r="E44" i="10" s="1"/>
  <c r="G34" i="10"/>
  <c r="F34" i="10"/>
  <c r="E34" i="10"/>
  <c r="G33" i="10"/>
  <c r="F33" i="10"/>
  <c r="F32" i="10" s="1"/>
  <c r="E33" i="10"/>
  <c r="G28" i="10"/>
  <c r="G26" i="10" s="1"/>
  <c r="F28" i="10"/>
  <c r="F26" i="10" s="1"/>
  <c r="E28" i="10"/>
  <c r="E27" i="10"/>
  <c r="E26" i="10" s="1"/>
  <c r="F20" i="10"/>
  <c r="E18" i="10"/>
  <c r="G42" i="10" l="1"/>
  <c r="G32" i="10"/>
  <c r="E35" i="10"/>
  <c r="F35" i="10"/>
  <c r="F38" i="10" s="1"/>
  <c r="G35" i="10"/>
  <c r="E32" i="10"/>
  <c r="E42" i="10"/>
  <c r="F18" i="10"/>
  <c r="G18" i="10"/>
  <c r="G52" i="10"/>
  <c r="G14" i="10" s="1"/>
  <c r="F54" i="10"/>
  <c r="F52" i="10" s="1"/>
  <c r="E54" i="10"/>
  <c r="E52" i="10" s="1"/>
  <c r="E38" i="10" l="1"/>
  <c r="G38" i="10"/>
  <c r="F14" i="10"/>
  <c r="E14" i="10"/>
  <c r="F46" i="7" l="1"/>
  <c r="I46" i="7" s="1"/>
  <c r="D14" i="3" l="1"/>
  <c r="H38" i="7" l="1"/>
  <c r="G38" i="7"/>
  <c r="F42" i="7"/>
  <c r="I42" i="7" s="1"/>
  <c r="I38" i="7" s="1"/>
  <c r="E38" i="7"/>
  <c r="G16" i="3" l="1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F38" i="7" s="1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F155" i="4" l="1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7" i="4"/>
  <c r="I147" i="4" s="1"/>
  <c r="F146" i="4"/>
  <c r="I146" i="4" s="1"/>
  <c r="F145" i="4"/>
  <c r="I145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I136" i="4" s="1"/>
  <c r="F135" i="4"/>
  <c r="I135" i="4" s="1"/>
  <c r="F134" i="4"/>
  <c r="I134" i="4" s="1"/>
  <c r="F133" i="4"/>
  <c r="I133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4" i="4"/>
  <c r="I74" i="4" s="1"/>
  <c r="F73" i="4"/>
  <c r="I73" i="4" s="1"/>
  <c r="F72" i="4"/>
  <c r="I72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2" i="4"/>
  <c r="I62" i="4" s="1"/>
  <c r="F61" i="4"/>
  <c r="I61" i="4" s="1"/>
  <c r="F60" i="4"/>
  <c r="I60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D29" i="4"/>
  <c r="E41" i="3" l="1"/>
  <c r="F41" i="10" s="1"/>
  <c r="D62" i="3"/>
  <c r="D49" i="3"/>
  <c r="D44" i="3" s="1"/>
  <c r="D35" i="3"/>
  <c r="D16" i="3"/>
  <c r="F51" i="10"/>
  <c r="F41" i="3"/>
  <c r="G41" i="10" s="1"/>
  <c r="C41" i="3"/>
  <c r="C66" i="3" s="1"/>
  <c r="B41" i="3"/>
  <c r="E41" i="10" s="1"/>
  <c r="D63" i="3" l="1"/>
  <c r="E12" i="10"/>
  <c r="E11" i="10" s="1"/>
  <c r="F13" i="10"/>
  <c r="G12" i="10"/>
  <c r="F12" i="10"/>
  <c r="G66" i="3"/>
  <c r="D41" i="3"/>
  <c r="E66" i="3"/>
  <c r="B66" i="3"/>
  <c r="F21" i="2"/>
  <c r="E21" i="2"/>
  <c r="D21" i="2"/>
  <c r="C21" i="2"/>
  <c r="G24" i="2"/>
  <c r="G23" i="2"/>
  <c r="D66" i="3" l="1"/>
  <c r="F11" i="10"/>
  <c r="F66" i="3"/>
  <c r="G51" i="10"/>
  <c r="G22" i="2"/>
  <c r="G21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47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L48" i="1" l="1"/>
  <c r="L60" i="1" s="1"/>
  <c r="B9" i="6"/>
  <c r="E45" i="10"/>
  <c r="G17" i="10"/>
  <c r="G57" i="10"/>
  <c r="G58" i="10" s="1"/>
  <c r="G16" i="10"/>
  <c r="G47" i="10"/>
  <c r="G48" i="10" s="1"/>
  <c r="F16" i="10"/>
  <c r="F48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B12" i="6" l="1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F26" i="2" s="1"/>
  <c r="E14" i="2"/>
  <c r="E9" i="2" s="1"/>
  <c r="E26" i="2" s="1"/>
  <c r="D14" i="2"/>
  <c r="E17" i="10" l="1"/>
  <c r="E15" i="10" s="1"/>
  <c r="E21" i="10" s="1"/>
  <c r="E22" i="10" s="1"/>
  <c r="E23" i="10" s="1"/>
  <c r="E29" i="10" s="1"/>
  <c r="E57" i="10"/>
  <c r="E58" i="10" s="1"/>
  <c r="F17" i="10"/>
  <c r="F15" i="10" s="1"/>
  <c r="F21" i="10" s="1"/>
  <c r="F57" i="10"/>
  <c r="F58" i="10" s="1"/>
  <c r="E21" i="9"/>
  <c r="C9" i="2"/>
  <c r="C26" i="2" s="1"/>
  <c r="G15" i="2"/>
  <c r="G14" i="2" s="1"/>
  <c r="G9" i="2" s="1"/>
  <c r="G26" i="2" s="1"/>
  <c r="H9" i="2"/>
  <c r="H26" i="2" s="1"/>
  <c r="D9" i="2"/>
  <c r="D26" i="2" s="1"/>
  <c r="F22" i="10" l="1"/>
  <c r="F23" i="10" s="1"/>
  <c r="F29" i="10" l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<sst xmlns="http://schemas.openxmlformats.org/spreadsheetml/2006/main" count="840" uniqueCount="530">
  <si>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</si>
  <si>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</si>
  <si>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</si>
  <si>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</si>
  <si>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</si>
  <si>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</si>
  <si>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</si>
  <si>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</si>
  <si>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</si>
  <si>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</si>
  <si>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</si>
  <si>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</si>
  <si>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</si>
  <si>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</si>
  <si>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</si>
  <si>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</si>
  <si>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</si>
  <si>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</si>
  <si>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</si>
  <si>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</si>
  <si>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</si>
  <si>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</si>
  <si>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</si>
  <si>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</si>
  <si>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</si>
  <si>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</si>
  <si>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</si>
  <si>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</si>
  <si>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</si>
  <si>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</si>
  <si>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</si>
  <si>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</si>
  <si>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</si>
  <si>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</si>
  <si>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</si>
  <si>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</si>
  <si>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</si>
  <si>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</si>
  <si>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</si>
  <si>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</si>
  <si>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</si>
  <si>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</si>
  <si>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</si>
  <si>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</si>
  <si>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</si>
  <si>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</si>
  <si>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</si>
  <si>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</si>
  <si>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</si>
  <si>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</si>
  <si>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</si>
  <si>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</si>
  <si>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</si>
  <si>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</si>
  <si>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</si>
  <si>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</si>
  <si>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</si>
  <si>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</si>
  <si>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</si>
  <si>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</si>
  <si>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</si>
  <si>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</si>
  <si>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</si>
  <si>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</si>
  <si>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</si>
  <si>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</si>
  <si>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</si>
  <si>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</si>
  <si>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</si>
  <si>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</si>
  <si>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</si>
  <si>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</si>
  <si>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</si>
  <si>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</si>
  <si>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</si>
  <si>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</si>
  <si>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</si>
  <si>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</si>
  <si>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</si>
  <si>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</si>
  <si>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</si>
  <si>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</si>
  <si>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</si>
  <si>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</si>
  <si>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</si>
  <si>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</si>
  <si>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</si>
  <si>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</si>
  <si>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</si>
  <si>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</si>
  <si>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</si>
  <si>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</si>
  <si>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</si>
  <si>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</si>
  <si>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</si>
  <si>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</si>
  <si>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</si>
  <si>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</si>
  <si>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</si>
  <si>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</si>
  <si>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</si>
  <si>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</si>
  <si>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</si>
  <si>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</si>
  <si>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</si>
  <si>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</si>
  <si>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</si>
  <si>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</si>
  <si>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</si>
  <si>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</si>
  <si>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</si>
  <si>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</si>
  <si>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</si>
  <si>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</si>
  <si>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</si>
  <si>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</si>
  <si>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</si>
  <si>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</si>
  <si>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</si>
  <si>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</si>
  <si>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</si>
  <si>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</si>
  <si>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</si>
  <si>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</si>
  <si>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</si>
  <si>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</si>
  <si>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</si>
  <si>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</si>
  <si>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</si>
  <si>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</si>
  <si>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</si>
  <si>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</si>
  <si>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</si>
  <si>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</si>
  <si>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</si>
  <si>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</si>
  <si>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</si>
  <si>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</si>
  <si>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</si>
  <si>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</si>
  <si>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</si>
  <si>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</si>
  <si>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</si>
  <si>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</si>
  <si>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</si>
  <si>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</si>
  <si>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</si>
  <si>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</si>
  <si>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</si>
  <si>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</si>
  <si>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</si>
  <si>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</si>
  <si>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</si>
  <si>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</si>
  <si>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</si>
  <si>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</si>
  <si>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</si>
  <si>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</si>
  <si>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</si>
  <si>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</si>
  <si>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</si>
  <si>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</si>
  <si>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</si>
  <si>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</si>
  <si>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</si>
  <si>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</si>
  <si>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</si>
  <si>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</si>
  <si>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</si>
  <si>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</si>
  <si>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</si>
  <si>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</si>
  <si>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</si>
  <si>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</si>
  <si>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</si>
  <si>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</si>
  <si>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</si>
  <si>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</si>
  <si>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</si>
  <si>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</si>
  <si>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</si>
  <si>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</si>
  <si>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</si>
  <si>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</si>
  <si>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</si>
  <si>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</si>
  <si>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</si>
  <si>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</si>
  <si>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</si>
  <si>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</si>
  <si>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</si>
  <si>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</si>
  <si>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</si>
  <si>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</si>
  <si>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</si>
  <si>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</si>
  <si>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</si>
  <si>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</si>
  <si>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</si>
  <si>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</si>
  <si>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</si>
  <si>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</si>
  <si>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</si>
  <si>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</si>
  <si>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</si>
  <si>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</si>
  <si>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</si>
  <si>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</si>
  <si>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</si>
  <si>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</si>
  <si>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</si>
  <si>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</si>
  <si>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</si>
  <si>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</si>
  <si>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</si>
  <si>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</si>
  <si>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</si>
  <si>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</si>
  <si>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</si>
  <si>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</si>
  <si>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</si>
  <si>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</si>
  <si>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</si>
  <si>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</si>
  <si>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</si>
  <si>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</si>
  <si>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</si>
  <si>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</si>
  <si>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</si>
  <si>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</si>
  <si>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</si>
  <si>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</si>
  <si>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</si>
  <si>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</si>
  <si>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</si>
  <si>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</si>
  <si>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</si>
  <si>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</si>
  <si>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</si>
  <si>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</si>
  <si>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</si>
  <si>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</si>
  <si>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</si>
  <si>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</si>
  <si>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</si>
  <si>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</si>
  <si>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</si>
  <si>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</si>
  <si>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</si>
  <si>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</si>
  <si>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</si>
  <si>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</si>
  <si>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</si>
  <si>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</si>
  <si>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</si>
  <si>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</si>
  <si>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</si>
  <si>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</si>
  <si>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</si>
  <si>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</si>
  <si>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</si>
  <si>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</si>
  <si>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</si>
  <si>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</si>
  <si>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</si>
  <si>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</si>
  <si>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</si>
  <si>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</si>
  <si>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</si>
  <si>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</si>
  <si>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</si>
  <si>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</si>
  <si>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</si>
  <si>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</si>
  <si>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</si>
  <si>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</si>
  <si>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</si>
  <si>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</si>
  <si>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</si>
  <si>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</si>
  <si>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</si>
  <si>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</si>
  <si>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</si>
  <si>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</si>
  <si>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</si>
  <si>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</si>
  <si>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</si>
  <si>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</si>
  <si>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</si>
  <si>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</si>
  <si>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</si>
  <si>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</si>
  <si>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</si>
  <si>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</si>
  <si>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</si>
  <si>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</si>
  <si>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</si>
  <si>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</si>
  <si>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</si>
  <si>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</si>
  <si>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</si>
  <si>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</si>
  <si>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</si>
  <si>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</si>
  <si>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</si>
  <si>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</si>
  <si>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</si>
  <si>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</si>
  <si>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</si>
  <si>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</si>
  <si>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</si>
  <si>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</si>
  <si>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</si>
  <si>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</si>
  <si>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</si>
  <si>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</si>
  <si>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</si>
  <si>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</si>
  <si>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</si>
  <si>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</si>
  <si>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</si>
  <si>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</si>
  <si>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</si>
  <si>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</si>
  <si>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</si>
  <si>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</si>
  <si>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</si>
  <si>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</si>
  <si>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</si>
  <si>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</si>
  <si>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</si>
  <si>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</si>
  <si>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</si>
  <si>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</si>
  <si>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</si>
  <si>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</si>
  <si>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</si>
  <si>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</si>
  <si>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</si>
  <si>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</si>
  <si>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</si>
  <si>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</si>
  <si>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</si>
  <si>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</si>
  <si>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</si>
  <si>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</si>
  <si>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</si>
  <si>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</si>
  <si>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</si>
  <si>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</si>
  <si>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</si>
  <si>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</si>
  <si>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</si>
  <si>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</si>
  <si>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</si>
  <si>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</si>
  <si>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</si>
  <si>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</si>
  <si>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</si>
  <si>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</si>
  <si>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</si>
  <si>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</si>
  <si>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</si>
  <si>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</si>
  <si>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</si>
  <si>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</si>
  <si>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</si>
  <si>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</si>
  <si>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</si>
  <si>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</si>
  <si>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</si>
  <si>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</si>
  <si>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</si>
  <si>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</si>
  <si>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</si>
  <si>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</si>
  <si>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</si>
  <si>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</si>
  <si>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</si>
  <si>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</si>
  <si>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</si>
  <si>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</si>
  <si>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</si>
  <si>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</si>
  <si>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</si>
  <si>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</si>
  <si>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</si>
  <si>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</si>
  <si>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</si>
  <si>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</si>
  <si>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</si>
  <si>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</si>
  <si>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</si>
  <si>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</si>
  <si>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</si>
  <si>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</si>
  <si>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</si>
  <si>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</si>
  <si>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</si>
  <si>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</si>
  <si>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</si>
  <si>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</si>
  <si>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</si>
  <si>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</si>
  <si>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</si>
  <si>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</si>
  <si>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</si>
  <si>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</si>
  <si>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</si>
  <si>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</si>
  <si>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</si>
  <si>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</si>
  <si>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</si>
  <si>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</si>
  <si>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</si>
  <si>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</si>
  <si>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</si>
  <si>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</si>
  <si>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</si>
  <si>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</si>
  <si>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</si>
  <si>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</si>
  <si>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</si>
  <si>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</si>
  <si>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</si>
  <si>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</si>
  <si>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</si>
  <si>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</si>
  <si>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</si>
  <si>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</si>
  <si>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</si>
  <si>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</si>
  <si>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</si>
  <si>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</si>
  <si>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</si>
  <si>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</si>
  <si>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</si>
  <si>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</si>
  <si>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</si>
  <si>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</si>
  <si>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</si>
  <si>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</si>
  <si>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</si>
  <si>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</si>
  <si>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</si>
  <si>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</si>
  <si>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</si>
  <si>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</si>
  <si>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</si>
  <si>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</si>
  <si>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</si>
  <si>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</si>
  <si>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</si>
  <si>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</si>
  <si>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</si>
  <si>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</si>
  <si>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</si>
  <si>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</si>
  <si>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</si>
  <si>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</si>
  <si>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</si>
  <si>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</si>
  <si>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</si>
  <si>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</si>
  <si>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</si>
  <si>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</si>
  <si>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</si>
  <si>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</si>
  <si>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</si>
  <si>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</si>
  <si>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</si>
  <si>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</si>
  <si>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</si>
  <si>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</si>
  <si>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</si>
  <si>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</si>
  <si>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</si>
  <si>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</si>
  <si>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</si>
  <si>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</si>
  <si>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</si>
  <si>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</si>
  <si>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</si>
  <si>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</si>
  <si>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</si>
  <si>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</si>
  <si>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</si>
  <si>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</si>
  <si>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</si>
  <si>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</si>
  <si>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</si>
  <si>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</si>
  <si>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</si>
  <si>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</si>
  <si>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</si>
  <si>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</si>
  <si>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</si>
  <si>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</si>
  <si>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</si>
  <si>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</si>
  <si>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</si>
  <si>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</si>
  <si>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</si>
  <si>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</si>
  <si>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</si>
  <si>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</si>
  <si>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</si>
  <si>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</si>
  <si>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</si>
  <si>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</si>
  <si>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</si>
  <si>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</si>
  <si>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</si>
  <si>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</si>
  <si>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</si>
  <si>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</si>
  <si>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</si>
  <si>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</si>
  <si>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</si>
  <si>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</si>
  <si>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</si>
  <si>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</si>
  <si>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</si>
  <si>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2022 (d)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</si>
  <si>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</si>
  <si>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</si>
  <si>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</si>
  <si>
    <t>Al 31 de diciembre de 2022 y al 31 de diciembre de 2023</t>
  </si>
  <si>
    <t>Del 1 de enero al 31 de diciembre de 2023 (b)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</si>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</sst>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164" fontId="20" fillId="0" borderId="0"/>
    <xf numFmtId="0" fontId="20" fillId="0" borderId="0"/>
    <xf numFmtId="43" fontId="15" fillId="0" borderId="0" applyFont="0" applyFill="0" applyBorder="0" applyAlignment="0" applyProtection="0"/>
    <xf numFmtId="0" fontId="23" fillId="3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0" fontId="4" fillId="0" borderId="0"/>
    <xf numFmtId="44" fontId="4" fillId="0" borderId="0" applyFont="0" applyFill="0" applyBorder="0" applyAlignment="0" applyProtection="0"/>
  </cellStyleXfs>
  <cellXfs count="454">
    <xf numFmtId="0" fontId="0" fillId="0" borderId="0" xfId="0"/>
    <xf numFmtId="0" fontId="16" fillId="0" borderId="0" xfId="0" applyFont="1"/>
    <xf numFmtId="4" fontId="16" fillId="0" borderId="0" xfId="0" applyNumberFormat="1" applyFont="1"/>
    <xf numFmtId="0" fontId="16" fillId="0" borderId="0" xfId="0" applyFont="1" applyBorder="1"/>
    <xf numFmtId="4" fontId="16" fillId="0" borderId="0" xfId="0" applyNumberFormat="1" applyFont="1" applyFill="1" applyBorder="1"/>
    <xf numFmtId="0" fontId="19" fillId="2" borderId="0" xfId="1" applyFont="1" applyFill="1" applyBorder="1" applyAlignment="1">
      <alignment horizontal="right"/>
    </xf>
    <xf numFmtId="0" fontId="19" fillId="2" borderId="0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1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 applyFill="1"/>
    <xf numFmtId="0" fontId="17" fillId="0" borderId="0" xfId="0" applyFont="1" applyFill="1"/>
    <xf numFmtId="0" fontId="17" fillId="2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6" fillId="0" borderId="5" xfId="0" applyNumberFormat="1" applyFont="1" applyBorder="1"/>
    <xf numFmtId="4" fontId="16" fillId="0" borderId="5" xfId="0" applyNumberFormat="1" applyFont="1" applyBorder="1"/>
    <xf numFmtId="0" fontId="16" fillId="0" borderId="7" xfId="0" applyFont="1" applyBorder="1"/>
    <xf numFmtId="0" fontId="16" fillId="2" borderId="9" xfId="0" applyFont="1" applyFill="1" applyBorder="1"/>
    <xf numFmtId="0" fontId="16" fillId="0" borderId="11" xfId="0" applyFont="1" applyFill="1" applyBorder="1"/>
    <xf numFmtId="0" fontId="16" fillId="0" borderId="10" xfId="0" applyFont="1" applyBorder="1"/>
    <xf numFmtId="4" fontId="16" fillId="2" borderId="9" xfId="0" applyNumberFormat="1" applyFont="1" applyFill="1" applyBorder="1"/>
    <xf numFmtId="4" fontId="16" fillId="0" borderId="10" xfId="0" applyNumberFormat="1" applyFont="1" applyBorder="1"/>
    <xf numFmtId="0" fontId="16" fillId="2" borderId="1" xfId="0" applyFont="1" applyFill="1" applyBorder="1"/>
    <xf numFmtId="0" fontId="16" fillId="0" borderId="4" xfId="0" applyFont="1" applyFill="1" applyBorder="1"/>
    <xf numFmtId="4" fontId="16" fillId="0" borderId="4" xfId="0" applyNumberFormat="1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4" fontId="16" fillId="0" borderId="10" xfId="0" applyNumberFormat="1" applyFont="1" applyFill="1" applyBorder="1"/>
    <xf numFmtId="49" fontId="16" fillId="0" borderId="0" xfId="0" applyNumberFormat="1" applyFont="1"/>
    <xf numFmtId="49" fontId="16" fillId="0" borderId="0" xfId="0" applyNumberFormat="1" applyFont="1" applyFill="1"/>
    <xf numFmtId="49" fontId="17" fillId="0" borderId="0" xfId="0" applyNumberFormat="1" applyFont="1" applyFill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6" fillId="0" borderId="11" xfId="0" applyNumberFormat="1" applyFont="1" applyBorder="1"/>
    <xf numFmtId="3" fontId="0" fillId="0" borderId="11" xfId="0" applyNumberFormat="1" applyBorder="1" applyAlignment="1"/>
    <xf numFmtId="0" fontId="14" fillId="0" borderId="0" xfId="6"/>
    <xf numFmtId="0" fontId="14" fillId="0" borderId="0" xfId="6" applyFill="1"/>
    <xf numFmtId="0" fontId="25" fillId="0" borderId="4" xfId="5" applyFont="1" applyFill="1" applyBorder="1" applyAlignment="1">
      <alignment horizontal="left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Fill="1" applyBorder="1"/>
    <xf numFmtId="0" fontId="22" fillId="0" borderId="3" xfId="6" applyFont="1" applyFill="1" applyBorder="1"/>
    <xf numFmtId="0" fontId="14" fillId="0" borderId="5" xfId="6" applyFont="1" applyBorder="1"/>
    <xf numFmtId="0" fontId="22" fillId="0" borderId="4" xfId="6" applyFont="1" applyFill="1" applyBorder="1"/>
    <xf numFmtId="0" fontId="22" fillId="0" borderId="5" xfId="6" applyFont="1" applyFill="1" applyBorder="1"/>
    <xf numFmtId="0" fontId="24" fillId="0" borderId="5" xfId="6" applyFont="1" applyBorder="1"/>
    <xf numFmtId="0" fontId="14" fillId="0" borderId="8" xfId="6" applyFont="1" applyBorder="1"/>
    <xf numFmtId="0" fontId="22" fillId="0" borderId="15" xfId="6" applyFont="1" applyBorder="1"/>
    <xf numFmtId="0" fontId="22" fillId="0" borderId="13" xfId="6" applyFont="1" applyBorder="1"/>
    <xf numFmtId="0" fontId="14" fillId="0" borderId="4" xfId="6" applyFont="1" applyBorder="1" applyAlignment="1">
      <alignment horizontal="right"/>
    </xf>
    <xf numFmtId="0" fontId="14" fillId="0" borderId="6" xfId="6" applyFont="1" applyBorder="1" applyAlignment="1">
      <alignment horizontal="right"/>
    </xf>
    <xf numFmtId="0" fontId="14" fillId="0" borderId="0" xfId="6"/>
    <xf numFmtId="166" fontId="14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2" fillId="2" borderId="9" xfId="6" applyFont="1" applyFill="1" applyBorder="1"/>
    <xf numFmtId="0" fontId="14" fillId="2" borderId="11" xfId="6" applyFill="1" applyBorder="1" applyAlignment="1">
      <alignment horizontal="left" indent="2"/>
    </xf>
    <xf numFmtId="0" fontId="14" fillId="2" borderId="11" xfId="6" applyFill="1" applyBorder="1" applyAlignment="1">
      <alignment horizontal="left" indent="4"/>
    </xf>
    <xf numFmtId="0" fontId="22" fillId="2" borderId="11" xfId="6" applyFont="1" applyFill="1" applyBorder="1" applyAlignment="1">
      <alignment horizontal="left"/>
    </xf>
    <xf numFmtId="0" fontId="14" fillId="2" borderId="11" xfId="6" applyFill="1" applyBorder="1" applyAlignment="1">
      <alignment horizontal="left" wrapText="1" indent="4"/>
    </xf>
    <xf numFmtId="0" fontId="22" fillId="2" borderId="11" xfId="6" applyFont="1" applyFill="1" applyBorder="1" applyAlignment="1">
      <alignment horizontal="left" indent="2"/>
    </xf>
    <xf numFmtId="0" fontId="22" fillId="2" borderId="10" xfId="6" applyFont="1" applyFill="1" applyBorder="1" applyAlignment="1">
      <alignment horizontal="left"/>
    </xf>
    <xf numFmtId="0" fontId="14" fillId="2" borderId="9" xfId="6" applyFill="1" applyBorder="1"/>
    <xf numFmtId="3" fontId="14" fillId="2" borderId="11" xfId="7" applyNumberFormat="1" applyFont="1" applyFill="1" applyBorder="1"/>
    <xf numFmtId="3" fontId="22" fillId="2" borderId="11" xfId="7" applyNumberFormat="1" applyFont="1" applyFill="1" applyBorder="1"/>
    <xf numFmtId="3" fontId="13" fillId="2" borderId="11" xfId="7" applyNumberFormat="1" applyFont="1" applyFill="1" applyBorder="1"/>
    <xf numFmtId="3" fontId="22" fillId="2" borderId="10" xfId="7" applyNumberFormat="1" applyFont="1" applyFill="1" applyBorder="1"/>
    <xf numFmtId="0" fontId="16" fillId="4" borderId="6" xfId="0" applyFont="1" applyFill="1" applyBorder="1"/>
    <xf numFmtId="0" fontId="19" fillId="4" borderId="7" xfId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4" xfId="0" applyNumberFormat="1" applyFont="1" applyBorder="1"/>
    <xf numFmtId="49" fontId="16" fillId="0" borderId="6" xfId="0" applyNumberFormat="1" applyFont="1" applyBorder="1"/>
    <xf numFmtId="0" fontId="36" fillId="0" borderId="0" xfId="0" applyFont="1" applyAlignment="1">
      <alignment horizontal="justify" vertical="center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0" fillId="0" borderId="23" xfId="8" applyNumberFormat="1" applyFont="1" applyFill="1" applyBorder="1" applyAlignment="1">
      <alignment horizontal="center"/>
    </xf>
    <xf numFmtId="43" fontId="37" fillId="0" borderId="28" xfId="8" applyFont="1" applyBorder="1" applyAlignment="1">
      <alignment horizontal="justify" vertical="center" wrapText="1"/>
    </xf>
    <xf numFmtId="167" fontId="40" fillId="0" borderId="0" xfId="8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justify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39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7" fillId="4" borderId="23" xfId="0" applyNumberFormat="1" applyFont="1" applyFill="1" applyBorder="1" applyAlignment="1">
      <alignment wrapText="1"/>
    </xf>
    <xf numFmtId="3" fontId="37" fillId="4" borderId="23" xfId="0" applyNumberFormat="1" applyFont="1" applyFill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3" xfId="0" applyNumberFormat="1" applyFont="1" applyFill="1" applyBorder="1" applyAlignment="1">
      <alignment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7" fillId="0" borderId="28" xfId="0" applyNumberFormat="1" applyFont="1" applyFill="1" applyBorder="1" applyAlignment="1">
      <alignment wrapText="1"/>
    </xf>
    <xf numFmtId="3" fontId="37" fillId="0" borderId="23" xfId="0" applyNumberFormat="1" applyFont="1" applyFill="1" applyBorder="1" applyAlignment="1">
      <alignment horizontal="right" wrapText="1"/>
    </xf>
    <xf numFmtId="3" fontId="37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7" fillId="0" borderId="28" xfId="8" applyNumberFormat="1" applyFont="1" applyBorder="1" applyAlignment="1">
      <alignment wrapText="1"/>
    </xf>
    <xf numFmtId="3" fontId="39" fillId="0" borderId="28" xfId="0" applyNumberFormat="1" applyFont="1" applyBorder="1" applyAlignment="1">
      <alignment wrapText="1"/>
    </xf>
    <xf numFmtId="3" fontId="39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9" fillId="0" borderId="28" xfId="0" applyNumberFormat="1" applyFont="1" applyFill="1" applyBorder="1" applyAlignment="1">
      <alignment horizontal="right" wrapText="1"/>
    </xf>
    <xf numFmtId="3" fontId="39" fillId="0" borderId="28" xfId="0" applyNumberFormat="1" applyFont="1" applyBorder="1" applyAlignment="1">
      <alignment horizontal="right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44" fillId="0" borderId="28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justify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2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justify"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4" fontId="42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3" fontId="42" fillId="0" borderId="23" xfId="0" applyNumberFormat="1" applyFont="1" applyBorder="1" applyAlignment="1">
      <alignment vertical="center" wrapText="1"/>
    </xf>
    <xf numFmtId="43" fontId="44" fillId="0" borderId="23" xfId="0" applyNumberFormat="1" applyFont="1" applyBorder="1" applyAlignment="1">
      <alignment horizontal="justify" vertical="center" wrapText="1"/>
    </xf>
    <xf numFmtId="168" fontId="44" fillId="0" borderId="23" xfId="0" applyNumberFormat="1" applyFont="1" applyBorder="1" applyAlignment="1">
      <alignment horizontal="justify" vertical="center" wrapText="1"/>
    </xf>
    <xf numFmtId="0" fontId="47" fillId="0" borderId="0" xfId="6" applyFont="1"/>
    <xf numFmtId="0" fontId="48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vertical="center" wrapText="1"/>
    </xf>
    <xf numFmtId="0" fontId="47" fillId="0" borderId="16" xfId="6" applyFont="1" applyBorder="1" applyAlignment="1">
      <alignment horizontal="left" vertical="center" wrapText="1" indent="2"/>
    </xf>
    <xf numFmtId="4" fontId="47" fillId="0" borderId="28" xfId="6" applyNumberFormat="1" applyFont="1" applyBorder="1" applyAlignment="1">
      <alignment horizontal="right" vertical="center" wrapText="1"/>
    </xf>
    <xf numFmtId="4" fontId="26" fillId="0" borderId="28" xfId="9" applyNumberFormat="1" applyFont="1" applyFill="1" applyBorder="1" applyAlignment="1">
      <alignment horizontal="right" vertical="center"/>
    </xf>
    <xf numFmtId="4" fontId="47" fillId="0" borderId="28" xfId="6" applyNumberFormat="1" applyFont="1" applyBorder="1" applyAlignment="1">
      <alignment horizontal="right"/>
    </xf>
    <xf numFmtId="0" fontId="47" fillId="0" borderId="16" xfId="6" applyFont="1" applyBorder="1" applyAlignment="1">
      <alignment horizontal="left" vertical="center" wrapText="1" indent="4"/>
    </xf>
    <xf numFmtId="0" fontId="47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horizontal="right" vertical="center" wrapText="1"/>
    </xf>
    <xf numFmtId="4" fontId="48" fillId="0" borderId="23" xfId="6" applyNumberFormat="1" applyFont="1" applyBorder="1" applyAlignment="1">
      <alignment horizontal="right" vertical="center" wrapText="1"/>
    </xf>
    <xf numFmtId="4" fontId="47" fillId="0" borderId="28" xfId="6" applyNumberFormat="1" applyFont="1" applyFill="1" applyBorder="1" applyAlignment="1">
      <alignment horizontal="right" vertical="center" wrapText="1"/>
    </xf>
    <xf numFmtId="0" fontId="47" fillId="0" borderId="16" xfId="6" applyFont="1" applyBorder="1" applyAlignment="1">
      <alignment horizontal="left" vertical="center" wrapText="1" indent="5"/>
    </xf>
    <xf numFmtId="0" fontId="48" fillId="0" borderId="18" xfId="6" applyFont="1" applyBorder="1" applyAlignment="1">
      <alignment horizontal="left" vertical="center" wrapText="1"/>
    </xf>
    <xf numFmtId="4" fontId="48" fillId="0" borderId="30" xfId="6" applyNumberFormat="1" applyFont="1" applyBorder="1" applyAlignment="1">
      <alignment vertical="center" wrapText="1"/>
    </xf>
    <xf numFmtId="0" fontId="22" fillId="0" borderId="16" xfId="6" applyFont="1" applyBorder="1" applyAlignment="1">
      <alignment horizontal="left" vertical="center" wrapText="1"/>
    </xf>
    <xf numFmtId="0" fontId="12" fillId="2" borderId="0" xfId="10" applyFont="1" applyFill="1" applyBorder="1"/>
    <xf numFmtId="0" fontId="12" fillId="0" borderId="0" xfId="11" applyFont="1" applyAlignment="1">
      <alignment vertical="center"/>
    </xf>
    <xf numFmtId="0" fontId="12" fillId="0" borderId="0" xfId="10" applyFont="1" applyAlignment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8" xfId="11" applyFont="1" applyFill="1" applyBorder="1" applyAlignment="1">
      <alignment horizontal="left" vertical="center" indent="2"/>
    </xf>
    <xf numFmtId="0" fontId="22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4" fontId="22" fillId="0" borderId="18" xfId="9" applyNumberFormat="1" applyFont="1" applyBorder="1"/>
    <xf numFmtId="0" fontId="12" fillId="0" borderId="0" xfId="9" applyFont="1"/>
    <xf numFmtId="4" fontId="12" fillId="0" borderId="0" xfId="9" applyNumberFormat="1" applyFont="1"/>
    <xf numFmtId="0" fontId="0" fillId="0" borderId="0" xfId="0" applyFill="1" applyBorder="1"/>
    <xf numFmtId="4" fontId="12" fillId="0" borderId="23" xfId="6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" fontId="22" fillId="0" borderId="28" xfId="6" applyNumberFormat="1" applyFont="1" applyBorder="1" applyAlignment="1">
      <alignment horizontal="right" vertical="center" wrapText="1"/>
    </xf>
    <xf numFmtId="3" fontId="22" fillId="0" borderId="23" xfId="6" applyNumberFormat="1" applyFont="1" applyBorder="1" applyAlignment="1">
      <alignment horizontal="right" vertical="center" wrapText="1"/>
    </xf>
    <xf numFmtId="3" fontId="22" fillId="0" borderId="28" xfId="6" applyNumberFormat="1" applyFont="1" applyBorder="1" applyAlignment="1">
      <alignment horizontal="right" vertical="center"/>
    </xf>
    <xf numFmtId="3" fontId="22" fillId="0" borderId="23" xfId="6" applyNumberFormat="1" applyFont="1" applyBorder="1" applyAlignment="1">
      <alignment horizontal="right" vertical="center"/>
    </xf>
    <xf numFmtId="0" fontId="12" fillId="0" borderId="16" xfId="6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/>
    </xf>
    <xf numFmtId="3" fontId="12" fillId="0" borderId="28" xfId="6" applyNumberFormat="1" applyFont="1" applyBorder="1" applyAlignment="1">
      <alignment horizontal="right" vertical="center"/>
    </xf>
    <xf numFmtId="3" fontId="12" fillId="0" borderId="23" xfId="6" applyNumberFormat="1" applyFont="1" applyBorder="1" applyAlignment="1">
      <alignment horizontal="right" vertical="center"/>
    </xf>
    <xf numFmtId="0" fontId="22" fillId="0" borderId="16" xfId="6" applyFont="1" applyBorder="1" applyAlignment="1">
      <alignment vertical="center"/>
    </xf>
    <xf numFmtId="0" fontId="22" fillId="0" borderId="23" xfId="6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 wrapText="1"/>
    </xf>
    <xf numFmtId="0" fontId="22" fillId="0" borderId="18" xfId="6" applyFont="1" applyBorder="1" applyAlignment="1">
      <alignment vertical="center"/>
    </xf>
    <xf numFmtId="0" fontId="22" fillId="0" borderId="20" xfId="6" applyFont="1" applyBorder="1" applyAlignment="1">
      <alignment vertical="center"/>
    </xf>
    <xf numFmtId="3" fontId="22" fillId="0" borderId="20" xfId="6" applyNumberFormat="1" applyFont="1" applyBorder="1" applyAlignment="1">
      <alignment horizontal="right" vertical="center"/>
    </xf>
    <xf numFmtId="0" fontId="14" fillId="0" borderId="0" xfId="6" applyFill="1" applyBorder="1"/>
    <xf numFmtId="165" fontId="25" fillId="0" borderId="0" xfId="5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24" fillId="0" borderId="0" xfId="10" applyFont="1"/>
    <xf numFmtId="0" fontId="24" fillId="0" borderId="0" xfId="10" applyFont="1" applyBorder="1"/>
    <xf numFmtId="0" fontId="49" fillId="0" borderId="0" xfId="0" applyFont="1"/>
    <xf numFmtId="0" fontId="49" fillId="0" borderId="0" xfId="0" applyFont="1" applyFill="1" applyBorder="1"/>
    <xf numFmtId="0" fontId="25" fillId="0" borderId="0" xfId="6" applyFont="1" applyFill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6" applyFont="1"/>
    <xf numFmtId="0" fontId="50" fillId="0" borderId="0" xfId="6" applyFont="1" applyFill="1" applyBorder="1" applyAlignment="1">
      <alignment horizontal="center" vertical="center"/>
    </xf>
    <xf numFmtId="0" fontId="51" fillId="0" borderId="0" xfId="6" applyFont="1" applyFill="1" applyBorder="1"/>
    <xf numFmtId="0" fontId="36" fillId="0" borderId="0" xfId="0" applyFont="1" applyAlignment="1">
      <alignment vertical="center"/>
    </xf>
    <xf numFmtId="0" fontId="16" fillId="6" borderId="1" xfId="0" applyFont="1" applyFill="1" applyBorder="1"/>
    <xf numFmtId="0" fontId="18" fillId="6" borderId="2" xfId="1" applyFont="1" applyFill="1" applyBorder="1" applyAlignment="1"/>
    <xf numFmtId="0" fontId="16" fillId="6" borderId="4" xfId="0" applyFont="1" applyFill="1" applyBorder="1"/>
    <xf numFmtId="3" fontId="19" fillId="6" borderId="0" xfId="1" applyNumberFormat="1" applyFont="1" applyFill="1" applyBorder="1" applyAlignment="1"/>
    <xf numFmtId="0" fontId="19" fillId="6" borderId="0" xfId="1" applyFont="1" applyFill="1" applyBorder="1" applyAlignment="1"/>
    <xf numFmtId="0" fontId="16" fillId="6" borderId="6" xfId="0" applyFont="1" applyFill="1" applyBorder="1"/>
    <xf numFmtId="0" fontId="19" fillId="6" borderId="7" xfId="2" applyNumberFormat="1" applyFont="1" applyFill="1" applyBorder="1" applyAlignment="1">
      <alignment vertical="center"/>
    </xf>
    <xf numFmtId="0" fontId="17" fillId="6" borderId="6" xfId="0" applyFont="1" applyFill="1" applyBorder="1"/>
    <xf numFmtId="0" fontId="37" fillId="6" borderId="23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3" fontId="22" fillId="4" borderId="11" xfId="7" applyNumberFormat="1" applyFont="1" applyFill="1" applyBorder="1"/>
    <xf numFmtId="0" fontId="25" fillId="7" borderId="14" xfId="5" applyFont="1" applyFill="1" applyBorder="1" applyAlignment="1">
      <alignment horizontal="center" vertical="center"/>
    </xf>
    <xf numFmtId="0" fontId="25" fillId="7" borderId="14" xfId="5" applyFont="1" applyFill="1" applyBorder="1" applyAlignment="1">
      <alignment horizontal="center" vertical="center" wrapText="1"/>
    </xf>
    <xf numFmtId="0" fontId="25" fillId="7" borderId="10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 wrapText="1"/>
    </xf>
    <xf numFmtId="0" fontId="25" fillId="7" borderId="26" xfId="6" applyFont="1" applyFill="1" applyBorder="1" applyAlignment="1">
      <alignment horizontal="center" vertical="center" wrapText="1"/>
    </xf>
    <xf numFmtId="0" fontId="52" fillId="7" borderId="30" xfId="5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 wrapText="1"/>
    </xf>
    <xf numFmtId="0" fontId="48" fillId="0" borderId="0" xfId="6" applyFont="1"/>
    <xf numFmtId="0" fontId="10" fillId="0" borderId="28" xfId="11" applyFont="1" applyFill="1" applyBorder="1" applyAlignment="1">
      <alignment horizontal="left" vertical="center" indent="2"/>
    </xf>
    <xf numFmtId="0" fontId="37" fillId="0" borderId="16" xfId="0" applyFont="1" applyBorder="1" applyAlignment="1">
      <alignment horizontal="justify" vertical="center" wrapText="1"/>
    </xf>
    <xf numFmtId="49" fontId="16" fillId="0" borderId="7" xfId="0" applyNumberFormat="1" applyFont="1" applyBorder="1"/>
    <xf numFmtId="3" fontId="16" fillId="0" borderId="10" xfId="0" applyNumberFormat="1" applyFont="1" applyBorder="1"/>
    <xf numFmtId="4" fontId="16" fillId="0" borderId="6" xfId="0" applyNumberFormat="1" applyFont="1" applyFill="1" applyBorder="1"/>
    <xf numFmtId="3" fontId="16" fillId="0" borderId="10" xfId="0" applyNumberFormat="1" applyFont="1" applyFill="1" applyBorder="1"/>
    <xf numFmtId="3" fontId="14" fillId="2" borderId="10" xfId="7" applyNumberFormat="1" applyFont="1" applyFill="1" applyBorder="1"/>
    <xf numFmtId="0" fontId="8" fillId="0" borderId="28" xfId="11" applyFont="1" applyFill="1" applyBorder="1" applyAlignment="1">
      <alignment horizontal="left" vertical="center" wrapText="1" indent="2"/>
    </xf>
    <xf numFmtId="3" fontId="12" fillId="0" borderId="27" xfId="3" applyNumberFormat="1" applyFont="1" applyBorder="1" applyAlignment="1">
      <alignment horizontal="right"/>
    </xf>
    <xf numFmtId="0" fontId="12" fillId="0" borderId="25" xfId="6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27" xfId="6" applyNumberFormat="1" applyFont="1" applyBorder="1" applyAlignment="1">
      <alignment horizontal="right" vertical="center"/>
    </xf>
    <xf numFmtId="0" fontId="7" fillId="2" borderId="11" xfId="6" applyFont="1" applyFill="1" applyBorder="1" applyAlignment="1">
      <alignment horizontal="left" indent="4"/>
    </xf>
    <xf numFmtId="3" fontId="25" fillId="0" borderId="9" xfId="5" applyNumberFormat="1" applyFont="1" applyFill="1" applyBorder="1" applyAlignment="1">
      <alignment horizontal="right" vertical="center"/>
    </xf>
    <xf numFmtId="3" fontId="22" fillId="0" borderId="9" xfId="6" applyNumberFormat="1" applyFont="1" applyFill="1" applyBorder="1"/>
    <xf numFmtId="3" fontId="13" fillId="0" borderId="11" xfId="6" applyNumberFormat="1" applyFont="1" applyBorder="1"/>
    <xf numFmtId="3" fontId="22" fillId="0" borderId="11" xfId="6" applyNumberFormat="1" applyFont="1" applyBorder="1"/>
    <xf numFmtId="3" fontId="55" fillId="0" borderId="0" xfId="0" applyNumberFormat="1" applyFont="1"/>
    <xf numFmtId="3" fontId="13" fillId="0" borderId="10" xfId="6" applyNumberFormat="1" applyFont="1" applyBorder="1"/>
    <xf numFmtId="3" fontId="22" fillId="0" borderId="14" xfId="6" applyNumberFormat="1" applyFont="1" applyBorder="1"/>
    <xf numFmtId="3" fontId="25" fillId="2" borderId="28" xfId="5" applyNumberFormat="1" applyFont="1" applyFill="1" applyBorder="1" applyAlignment="1">
      <alignment horizontal="right" vertical="center"/>
    </xf>
    <xf numFmtId="3" fontId="12" fillId="0" borderId="28" xfId="10" applyNumberFormat="1" applyFont="1" applyFill="1" applyBorder="1" applyAlignment="1">
      <alignment horizontal="right" vertical="center"/>
    </xf>
    <xf numFmtId="3" fontId="22" fillId="0" borderId="28" xfId="10" applyNumberFormat="1" applyFont="1" applyFill="1" applyBorder="1" applyAlignment="1">
      <alignment horizontal="right" vertical="center"/>
    </xf>
    <xf numFmtId="3" fontId="12" fillId="0" borderId="28" xfId="9" applyNumberFormat="1" applyFont="1" applyFill="1" applyBorder="1" applyAlignment="1">
      <alignment horizontal="right" vertical="center"/>
    </xf>
    <xf numFmtId="3" fontId="22" fillId="0" borderId="30" xfId="9" applyNumberFormat="1" applyFont="1" applyBorder="1"/>
    <xf numFmtId="0" fontId="6" fillId="0" borderId="5" xfId="6" applyFont="1" applyBorder="1"/>
    <xf numFmtId="3" fontId="14" fillId="0" borderId="0" xfId="6" applyNumberFormat="1"/>
    <xf numFmtId="0" fontId="5" fillId="0" borderId="5" xfId="6" applyFont="1" applyBorder="1"/>
    <xf numFmtId="0" fontId="4" fillId="0" borderId="0" xfId="12" applyFont="1" applyFill="1" applyAlignment="1" applyProtection="1">
      <alignment vertical="center"/>
    </xf>
    <xf numFmtId="3" fontId="4" fillId="0" borderId="0" xfId="12" applyNumberFormat="1" applyFont="1" applyFill="1" applyAlignment="1" applyProtection="1">
      <alignment vertical="center"/>
    </xf>
    <xf numFmtId="0" fontId="4" fillId="0" borderId="0" xfId="12" applyAlignment="1" applyProtection="1">
      <alignment vertical="center"/>
    </xf>
    <xf numFmtId="0" fontId="4" fillId="0" borderId="0" xfId="12" applyAlignment="1">
      <alignment vertical="center"/>
    </xf>
    <xf numFmtId="0" fontId="28" fillId="6" borderId="14" xfId="12" applyFont="1" applyFill="1" applyBorder="1" applyAlignment="1" applyProtection="1">
      <alignment vertical="center"/>
    </xf>
    <xf numFmtId="3" fontId="28" fillId="6" borderId="14" xfId="12" applyNumberFormat="1" applyFont="1" applyFill="1" applyBorder="1" applyAlignment="1" applyProtection="1">
      <alignment horizontal="center" vertical="center" wrapText="1"/>
    </xf>
    <xf numFmtId="0" fontId="28" fillId="0" borderId="11" xfId="12" applyFont="1" applyFill="1" applyBorder="1" applyAlignment="1" applyProtection="1">
      <alignment vertical="center" wrapText="1"/>
    </xf>
    <xf numFmtId="3" fontId="33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2" applyNumberFormat="1" applyFont="1" applyFill="1" applyAlignment="1" applyProtection="1">
      <alignment vertical="center"/>
    </xf>
    <xf numFmtId="3" fontId="4" fillId="0" borderId="0" xfId="12" applyNumberFormat="1" applyAlignment="1">
      <alignment vertical="center"/>
    </xf>
    <xf numFmtId="0" fontId="30" fillId="0" borderId="11" xfId="12" applyFont="1" applyFill="1" applyBorder="1" applyAlignment="1" applyProtection="1">
      <alignment horizontal="left" vertical="center" wrapText="1"/>
    </xf>
    <xf numFmtId="3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9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3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2" applyFont="1" applyFill="1" applyBorder="1" applyAlignment="1" applyProtection="1">
      <alignment vertical="center" wrapText="1"/>
    </xf>
    <xf numFmtId="3" fontId="33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12" applyFont="1" applyFill="1" applyBorder="1" applyAlignment="1" applyProtection="1">
      <alignment vertical="center"/>
    </xf>
    <xf numFmtId="3" fontId="33" fillId="0" borderId="11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horizontal="left" vertical="center"/>
    </xf>
    <xf numFmtId="3" fontId="29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0" xfId="12" applyFont="1" applyFill="1" applyBorder="1" applyAlignment="1" applyProtection="1">
      <alignment vertical="center"/>
    </xf>
    <xf numFmtId="3" fontId="33" fillId="0" borderId="10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vertical="center"/>
    </xf>
    <xf numFmtId="3" fontId="29" fillId="0" borderId="11" xfId="12" applyNumberFormat="1" applyFont="1" applyFill="1" applyBorder="1" applyAlignment="1" applyProtection="1">
      <alignment horizontal="right" vertical="center"/>
    </xf>
    <xf numFmtId="3" fontId="29" fillId="4" borderId="11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Alignment="1" applyProtection="1">
      <alignment vertical="center" wrapText="1"/>
    </xf>
    <xf numFmtId="2" fontId="4" fillId="0" borderId="0" xfId="12" applyNumberFormat="1" applyAlignment="1" applyProtection="1">
      <alignment vertical="center" wrapText="1"/>
    </xf>
    <xf numFmtId="3" fontId="4" fillId="0" borderId="0" xfId="12" applyNumberFormat="1" applyAlignment="1" applyProtection="1">
      <alignment vertical="center"/>
    </xf>
    <xf numFmtId="0" fontId="3" fillId="2" borderId="10" xfId="6" applyFont="1" applyFill="1" applyBorder="1" applyAlignment="1">
      <alignment horizontal="left" indent="4"/>
    </xf>
    <xf numFmtId="43" fontId="0" fillId="0" borderId="0" xfId="0" applyNumberFormat="1"/>
    <xf numFmtId="3" fontId="2" fillId="0" borderId="28" xfId="6" applyNumberFormat="1" applyFont="1" applyBorder="1" applyAlignment="1">
      <alignment horizontal="right" vertical="center"/>
    </xf>
    <xf numFmtId="0" fontId="22" fillId="7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7" borderId="14" xfId="6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0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vertical="center"/>
    </xf>
    <xf numFmtId="0" fontId="19" fillId="6" borderId="3" xfId="3" applyFont="1" applyFill="1" applyBorder="1" applyAlignment="1">
      <alignment vertical="center"/>
    </xf>
    <xf numFmtId="0" fontId="19" fillId="6" borderId="7" xfId="3" applyFont="1" applyFill="1" applyBorder="1" applyAlignment="1">
      <alignment vertical="center"/>
    </xf>
    <xf numFmtId="0" fontId="19" fillId="6" borderId="8" xfId="3" applyFont="1" applyFill="1" applyBorder="1" applyAlignment="1">
      <alignment vertical="center"/>
    </xf>
    <xf numFmtId="0" fontId="19" fillId="6" borderId="1" xfId="3" applyFont="1" applyFill="1" applyBorder="1" applyAlignment="1">
      <alignment horizontal="right" vertical="top"/>
    </xf>
    <xf numFmtId="0" fontId="19" fillId="6" borderId="6" xfId="3" applyFont="1" applyFill="1" applyBorder="1" applyAlignment="1">
      <alignment horizontal="right" vertical="top"/>
    </xf>
    <xf numFmtId="0" fontId="19" fillId="4" borderId="7" xfId="1" applyNumberFormat="1" applyFont="1" applyFill="1" applyBorder="1" applyAlignment="1" applyProtection="1">
      <alignment horizontal="center"/>
      <protection locked="0"/>
    </xf>
    <xf numFmtId="0" fontId="19" fillId="6" borderId="7" xfId="2" applyNumberFormat="1" applyFont="1" applyFill="1" applyBorder="1" applyAlignment="1">
      <alignment horizontal="center" vertical="center"/>
    </xf>
    <xf numFmtId="0" fontId="19" fillId="6" borderId="8" xfId="2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justify" vertical="center" wrapText="1"/>
    </xf>
    <xf numFmtId="0" fontId="37" fillId="0" borderId="22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" fillId="0" borderId="0" xfId="12" applyAlignment="1" applyProtection="1">
      <alignment horizontal="left" vertical="center" wrapText="1"/>
    </xf>
    <xf numFmtId="2" fontId="4" fillId="0" borderId="0" xfId="12" applyNumberFormat="1" applyAlignment="1" applyProtection="1">
      <alignment horizontal="left" vertical="center" wrapText="1"/>
    </xf>
    <xf numFmtId="0" fontId="27" fillId="0" borderId="0" xfId="12" applyFont="1" applyAlignment="1" applyProtection="1">
      <alignment horizontal="center" vertical="center"/>
    </xf>
    <xf numFmtId="2" fontId="34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12" applyFont="1" applyFill="1" applyBorder="1" applyAlignment="1">
      <alignment horizontal="center" vertical="center" wrapText="1"/>
    </xf>
    <xf numFmtId="0" fontId="35" fillId="6" borderId="3" xfId="12" applyFont="1" applyFill="1" applyBorder="1" applyAlignment="1">
      <alignment horizontal="center" vertical="center" wrapText="1"/>
    </xf>
    <xf numFmtId="0" fontId="28" fillId="6" borderId="4" xfId="12" applyFont="1" applyFill="1" applyBorder="1" applyAlignment="1" applyProtection="1">
      <alignment horizontal="center" vertical="center"/>
    </xf>
    <xf numFmtId="0" fontId="28" fillId="6" borderId="0" xfId="12" applyFont="1" applyFill="1" applyBorder="1" applyAlignment="1" applyProtection="1">
      <alignment horizontal="center" vertical="center"/>
    </xf>
    <xf numFmtId="0" fontId="28" fillId="6" borderId="5" xfId="12" applyFont="1" applyFill="1" applyBorder="1" applyAlignment="1" applyProtection="1">
      <alignment horizontal="center" vertical="center"/>
    </xf>
    <xf numFmtId="2" fontId="28" fillId="6" borderId="4" xfId="12" applyNumberFormat="1" applyFont="1" applyFill="1" applyBorder="1" applyAlignment="1" applyProtection="1">
      <alignment horizontal="center" vertical="center"/>
    </xf>
    <xf numFmtId="2" fontId="28" fillId="6" borderId="0" xfId="12" applyNumberFormat="1" applyFont="1" applyFill="1" applyBorder="1" applyAlignment="1" applyProtection="1">
      <alignment horizontal="center" vertical="center"/>
    </xf>
    <xf numFmtId="2" fontId="28" fillId="6" borderId="5" xfId="12" applyNumberFormat="1" applyFont="1" applyFill="1" applyBorder="1" applyAlignment="1" applyProtection="1">
      <alignment horizontal="center" vertical="center"/>
    </xf>
    <xf numFmtId="0" fontId="28" fillId="6" borderId="6" xfId="12" applyFont="1" applyFill="1" applyBorder="1" applyAlignment="1" applyProtection="1">
      <alignment horizontal="center" vertical="center"/>
    </xf>
    <xf numFmtId="0" fontId="28" fillId="6" borderId="7" xfId="12" applyFont="1" applyFill="1" applyBorder="1" applyAlignment="1" applyProtection="1">
      <alignment horizontal="center" vertical="center"/>
    </xf>
    <xf numFmtId="0" fontId="28" fillId="6" borderId="8" xfId="12" applyFont="1" applyFill="1" applyBorder="1" applyAlignment="1" applyProtection="1">
      <alignment horizontal="center" vertical="center"/>
    </xf>
    <xf numFmtId="3" fontId="4" fillId="0" borderId="4" xfId="12" applyNumberFormat="1" applyFont="1" applyFill="1" applyBorder="1" applyAlignment="1" applyProtection="1">
      <alignment horizontal="center" vertical="center"/>
    </xf>
    <xf numFmtId="3" fontId="4" fillId="0" borderId="0" xfId="12" applyNumberFormat="1" applyFont="1" applyFill="1" applyAlignment="1" applyProtection="1">
      <alignment horizontal="center" vertic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ill="1" applyBorder="1" applyAlignment="1">
      <alignment horizontal="left" wrapText="1"/>
    </xf>
    <xf numFmtId="0" fontId="11" fillId="2" borderId="0" xfId="6" applyFont="1" applyFill="1" applyBorder="1" applyAlignment="1">
      <alignment horizontal="left" wrapText="1"/>
    </xf>
    <xf numFmtId="0" fontId="22" fillId="0" borderId="0" xfId="6" applyFont="1" applyAlignment="1">
      <alignment horizontal="right"/>
    </xf>
    <xf numFmtId="0" fontId="22" fillId="7" borderId="14" xfId="6" applyFont="1" applyFill="1" applyBorder="1" applyAlignment="1">
      <alignment horizontal="center" vertical="center" wrapText="1"/>
    </xf>
    <xf numFmtId="3" fontId="22" fillId="7" borderId="14" xfId="6" applyNumberFormat="1" applyFont="1" applyFill="1" applyBorder="1" applyAlignment="1">
      <alignment horizontal="center" vertical="center"/>
    </xf>
    <xf numFmtId="0" fontId="22" fillId="7" borderId="14" xfId="6" applyFont="1" applyFill="1" applyBorder="1" applyAlignment="1">
      <alignment horizontal="center" vertical="center"/>
    </xf>
    <xf numFmtId="0" fontId="22" fillId="7" borderId="6" xfId="6" applyFont="1" applyFill="1" applyBorder="1" applyAlignment="1">
      <alignment horizontal="center"/>
    </xf>
    <xf numFmtId="0" fontId="22" fillId="7" borderId="7" xfId="6" applyFont="1" applyFill="1" applyBorder="1" applyAlignment="1">
      <alignment horizontal="center"/>
    </xf>
    <xf numFmtId="0" fontId="22" fillId="7" borderId="8" xfId="6" applyFont="1" applyFill="1" applyBorder="1" applyAlignment="1">
      <alignment horizontal="center"/>
    </xf>
    <xf numFmtId="2" fontId="22" fillId="7" borderId="4" xfId="6" applyNumberFormat="1" applyFont="1" applyFill="1" applyBorder="1" applyAlignment="1">
      <alignment horizontal="center"/>
    </xf>
    <xf numFmtId="0" fontId="22" fillId="7" borderId="0" xfId="6" applyFont="1" applyFill="1" applyBorder="1" applyAlignment="1">
      <alignment horizontal="center"/>
    </xf>
    <xf numFmtId="0" fontId="22" fillId="7" borderId="5" xfId="6" applyFont="1" applyFill="1" applyBorder="1" applyAlignment="1">
      <alignment horizontal="center"/>
    </xf>
    <xf numFmtId="0" fontId="22" fillId="7" borderId="4" xfId="6" applyFont="1" applyFill="1" applyBorder="1" applyAlignment="1">
      <alignment horizontal="center"/>
    </xf>
    <xf numFmtId="0" fontId="22" fillId="7" borderId="1" xfId="6" applyFont="1" applyFill="1" applyBorder="1" applyAlignment="1">
      <alignment horizontal="center"/>
    </xf>
    <xf numFmtId="0" fontId="22" fillId="7" borderId="2" xfId="6" applyFont="1" applyFill="1" applyBorder="1" applyAlignment="1">
      <alignment horizontal="center"/>
    </xf>
    <xf numFmtId="0" fontId="22" fillId="7" borderId="3" xfId="6" applyFont="1" applyFill="1" applyBorder="1" applyAlignment="1">
      <alignment horizontal="center"/>
    </xf>
    <xf numFmtId="165" fontId="25" fillId="7" borderId="1" xfId="5" applyNumberFormat="1" applyFont="1" applyFill="1" applyBorder="1" applyAlignment="1" applyProtection="1">
      <alignment horizontal="center"/>
    </xf>
    <xf numFmtId="165" fontId="25" fillId="7" borderId="2" xfId="5" applyNumberFormat="1" applyFont="1" applyFill="1" applyBorder="1" applyAlignment="1" applyProtection="1">
      <alignment horizontal="center"/>
    </xf>
    <xf numFmtId="165" fontId="25" fillId="7" borderId="3" xfId="5" applyNumberFormat="1" applyFont="1" applyFill="1" applyBorder="1" applyAlignment="1" applyProtection="1">
      <alignment horizontal="center"/>
    </xf>
    <xf numFmtId="165" fontId="25" fillId="7" borderId="4" xfId="5" applyNumberFormat="1" applyFont="1" applyFill="1" applyBorder="1" applyAlignment="1" applyProtection="1">
      <alignment horizontal="center"/>
      <protection locked="0"/>
    </xf>
    <xf numFmtId="165" fontId="25" fillId="7" borderId="0" xfId="5" applyNumberFormat="1" applyFont="1" applyFill="1" applyBorder="1" applyAlignment="1" applyProtection="1">
      <alignment horizontal="center"/>
      <protection locked="0"/>
    </xf>
    <xf numFmtId="165" fontId="25" fillId="7" borderId="5" xfId="5" applyNumberFormat="1" applyFont="1" applyFill="1" applyBorder="1" applyAlignment="1" applyProtection="1">
      <alignment horizontal="center"/>
      <protection locked="0"/>
    </xf>
    <xf numFmtId="165" fontId="25" fillId="7" borderId="4" xfId="5" applyNumberFormat="1" applyFont="1" applyFill="1" applyBorder="1" applyAlignment="1" applyProtection="1">
      <alignment horizontal="center"/>
    </xf>
    <xf numFmtId="165" fontId="25" fillId="7" borderId="0" xfId="5" applyNumberFormat="1" applyFont="1" applyFill="1" applyBorder="1" applyAlignment="1" applyProtection="1">
      <alignment horizontal="center"/>
    </xf>
    <xf numFmtId="165" fontId="25" fillId="7" borderId="5" xfId="5" applyNumberFormat="1" applyFont="1" applyFill="1" applyBorder="1" applyAlignment="1" applyProtection="1">
      <alignment horizontal="center"/>
    </xf>
    <xf numFmtId="165" fontId="25" fillId="7" borderId="6" xfId="5" applyNumberFormat="1" applyFont="1" applyFill="1" applyBorder="1" applyAlignment="1" applyProtection="1">
      <alignment horizontal="center"/>
    </xf>
    <xf numFmtId="165" fontId="25" fillId="7" borderId="7" xfId="5" applyNumberFormat="1" applyFont="1" applyFill="1" applyBorder="1" applyAlignment="1" applyProtection="1">
      <alignment horizontal="center"/>
    </xf>
    <xf numFmtId="165" fontId="25" fillId="7" borderId="8" xfId="5" applyNumberFormat="1" applyFont="1" applyFill="1" applyBorder="1" applyAlignment="1" applyProtection="1">
      <alignment horizontal="center"/>
    </xf>
    <xf numFmtId="0" fontId="25" fillId="7" borderId="1" xfId="5" applyFont="1" applyFill="1" applyBorder="1" applyAlignment="1">
      <alignment horizontal="center" vertical="center"/>
    </xf>
    <xf numFmtId="0" fontId="25" fillId="7" borderId="3" xfId="5" applyFont="1" applyFill="1" applyBorder="1" applyAlignment="1">
      <alignment horizontal="center" vertical="center"/>
    </xf>
    <xf numFmtId="0" fontId="25" fillId="7" borderId="4" xfId="5" applyFont="1" applyFill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/>
    </xf>
    <xf numFmtId="0" fontId="25" fillId="7" borderId="6" xfId="5" applyFont="1" applyFill="1" applyBorder="1" applyAlignment="1">
      <alignment horizontal="center" vertical="center"/>
    </xf>
    <xf numFmtId="0" fontId="25" fillId="7" borderId="8" xfId="5" applyFont="1" applyFill="1" applyBorder="1" applyAlignment="1">
      <alignment horizontal="center" vertical="center"/>
    </xf>
    <xf numFmtId="0" fontId="25" fillId="7" borderId="12" xfId="5" applyFont="1" applyFill="1" applyBorder="1" applyAlignment="1">
      <alignment horizontal="center" vertical="center"/>
    </xf>
    <xf numFmtId="0" fontId="25" fillId="7" borderId="13" xfId="5" applyFont="1" applyFill="1" applyBorder="1" applyAlignment="1">
      <alignment horizontal="center" vertical="center"/>
    </xf>
    <xf numFmtId="0" fontId="25" fillId="7" borderId="9" xfId="5" applyFont="1" applyFill="1" applyBorder="1" applyAlignment="1">
      <alignment horizontal="center" vertical="center"/>
    </xf>
    <xf numFmtId="0" fontId="25" fillId="7" borderId="10" xfId="5" applyFont="1" applyFill="1" applyBorder="1" applyAlignment="1">
      <alignment horizontal="center" vertical="center"/>
    </xf>
    <xf numFmtId="0" fontId="25" fillId="7" borderId="24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30" xfId="5" applyFont="1" applyFill="1" applyBorder="1" applyAlignment="1">
      <alignment horizontal="center" vertical="center"/>
    </xf>
    <xf numFmtId="165" fontId="25" fillId="7" borderId="21" xfId="5" applyNumberFormat="1" applyFont="1" applyFill="1" applyBorder="1" applyAlignment="1" applyProtection="1">
      <alignment horizontal="center"/>
    </xf>
    <xf numFmtId="165" fontId="25" fillId="7" borderId="29" xfId="5" applyNumberFormat="1" applyFont="1" applyFill="1" applyBorder="1" applyAlignment="1" applyProtection="1">
      <alignment horizontal="center"/>
    </xf>
    <xf numFmtId="165" fontId="25" fillId="7" borderId="22" xfId="5" applyNumberFormat="1" applyFont="1" applyFill="1" applyBorder="1" applyAlignment="1" applyProtection="1">
      <alignment horizontal="center"/>
    </xf>
    <xf numFmtId="165" fontId="25" fillId="7" borderId="16" xfId="5" applyNumberFormat="1" applyFont="1" applyFill="1" applyBorder="1" applyAlignment="1" applyProtection="1">
      <alignment horizontal="center"/>
      <protection locked="0"/>
    </xf>
    <xf numFmtId="165" fontId="25" fillId="7" borderId="23" xfId="5" applyNumberFormat="1" applyFont="1" applyFill="1" applyBorder="1" applyAlignment="1" applyProtection="1">
      <alignment horizontal="center"/>
      <protection locked="0"/>
    </xf>
    <xf numFmtId="165" fontId="25" fillId="7" borderId="16" xfId="5" applyNumberFormat="1" applyFont="1" applyFill="1" applyBorder="1" applyAlignment="1" applyProtection="1">
      <alignment horizontal="center"/>
    </xf>
    <xf numFmtId="165" fontId="25" fillId="7" borderId="23" xfId="5" applyNumberFormat="1" applyFont="1" applyFill="1" applyBorder="1" applyAlignment="1" applyProtection="1">
      <alignment horizontal="center"/>
    </xf>
    <xf numFmtId="165" fontId="25" fillId="7" borderId="25" xfId="5" applyNumberFormat="1" applyFont="1" applyFill="1" applyBorder="1" applyAlignment="1" applyProtection="1">
      <alignment horizontal="center"/>
    </xf>
    <xf numFmtId="165" fontId="25" fillId="7" borderId="17" xfId="5" applyNumberFormat="1" applyFont="1" applyFill="1" applyBorder="1" applyAlignment="1" applyProtection="1">
      <alignment horizontal="center"/>
    </xf>
    <xf numFmtId="165" fontId="25" fillId="7" borderId="26" xfId="5" applyNumberFormat="1" applyFont="1" applyFill="1" applyBorder="1" applyAlignment="1" applyProtection="1">
      <alignment horizontal="center"/>
    </xf>
    <xf numFmtId="0" fontId="22" fillId="0" borderId="21" xfId="6" applyFont="1" applyBorder="1" applyAlignment="1">
      <alignment horizontal="justify" vertical="center" wrapText="1"/>
    </xf>
    <xf numFmtId="0" fontId="22" fillId="0" borderId="31" xfId="6" applyFont="1" applyBorder="1" applyAlignment="1">
      <alignment horizontal="justify" vertical="center" wrapText="1"/>
    </xf>
    <xf numFmtId="0" fontId="25" fillId="7" borderId="21" xfId="6" applyFont="1" applyFill="1" applyBorder="1" applyAlignment="1">
      <alignment horizontal="center" vertical="center"/>
    </xf>
    <xf numFmtId="0" fontId="25" fillId="7" borderId="29" xfId="6" applyFont="1" applyFill="1" applyBorder="1" applyAlignment="1">
      <alignment horizontal="center" vertical="center"/>
    </xf>
    <xf numFmtId="0" fontId="25" fillId="7" borderId="31" xfId="6" applyFont="1" applyFill="1" applyBorder="1" applyAlignment="1">
      <alignment horizontal="center" vertical="center"/>
    </xf>
    <xf numFmtId="0" fontId="25" fillId="7" borderId="16" xfId="6" applyFont="1" applyFill="1" applyBorder="1" applyAlignment="1">
      <alignment horizontal="center" vertical="center"/>
    </xf>
    <xf numFmtId="0" fontId="25" fillId="7" borderId="0" xfId="6" applyFont="1" applyFill="1" applyBorder="1" applyAlignment="1">
      <alignment horizontal="center" vertical="center"/>
    </xf>
    <xf numFmtId="0" fontId="25" fillId="7" borderId="32" xfId="6" applyFont="1" applyFill="1" applyBorder="1" applyAlignment="1">
      <alignment horizontal="center" vertical="center"/>
    </xf>
    <xf numFmtId="0" fontId="25" fillId="7" borderId="25" xfId="6" applyFont="1" applyFill="1" applyBorder="1" applyAlignment="1">
      <alignment horizontal="center" vertical="center"/>
    </xf>
    <xf numFmtId="0" fontId="25" fillId="7" borderId="17" xfId="6" applyFont="1" applyFill="1" applyBorder="1" applyAlignment="1">
      <alignment horizontal="center" vertical="center"/>
    </xf>
    <xf numFmtId="0" fontId="25" fillId="7" borderId="33" xfId="6" applyFont="1" applyFill="1" applyBorder="1" applyAlignment="1">
      <alignment horizontal="center" vertical="center"/>
    </xf>
    <xf numFmtId="0" fontId="25" fillId="7" borderId="22" xfId="6" applyFont="1" applyFill="1" applyBorder="1" applyAlignment="1">
      <alignment horizontal="center" vertical="center"/>
    </xf>
    <xf numFmtId="0" fontId="25" fillId="7" borderId="26" xfId="6" applyFont="1" applyFill="1" applyBorder="1" applyAlignment="1">
      <alignment horizontal="center" vertical="center"/>
    </xf>
    <xf numFmtId="0" fontId="25" fillId="7" borderId="18" xfId="6" applyFont="1" applyFill="1" applyBorder="1" applyAlignment="1">
      <alignment horizontal="center" vertical="center" wrapText="1"/>
    </xf>
    <xf numFmtId="0" fontId="25" fillId="7" borderId="19" xfId="6" applyFont="1" applyFill="1" applyBorder="1" applyAlignment="1">
      <alignment horizontal="center" vertical="center" wrapText="1"/>
    </xf>
    <xf numFmtId="0" fontId="25" fillId="7" borderId="20" xfId="6" applyFont="1" applyFill="1" applyBorder="1" applyAlignment="1">
      <alignment horizontal="center" vertical="center" wrapText="1"/>
    </xf>
    <xf numFmtId="0" fontId="25" fillId="7" borderId="24" xfId="6" applyFont="1" applyFill="1" applyBorder="1" applyAlignment="1">
      <alignment horizontal="center" vertical="center" wrapText="1"/>
    </xf>
    <xf numFmtId="0" fontId="25" fillId="7" borderId="27" xfId="6" applyFont="1" applyFill="1" applyBorder="1" applyAlignment="1">
      <alignment horizontal="center" vertical="center" wrapText="1"/>
    </xf>
    <xf numFmtId="0" fontId="50" fillId="7" borderId="24" xfId="6" applyFont="1" applyFill="1" applyBorder="1" applyAlignment="1">
      <alignment horizontal="center" vertical="center"/>
    </xf>
    <xf numFmtId="0" fontId="50" fillId="7" borderId="27" xfId="6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/>
    </xf>
    <xf numFmtId="0" fontId="50" fillId="7" borderId="21" xfId="6" applyFont="1" applyFill="1" applyBorder="1" applyAlignment="1">
      <alignment horizontal="center" vertical="center"/>
    </xf>
    <xf numFmtId="0" fontId="50" fillId="7" borderId="29" xfId="6" applyFont="1" applyFill="1" applyBorder="1" applyAlignment="1">
      <alignment horizontal="center" vertical="center"/>
    </xf>
    <xf numFmtId="0" fontId="50" fillId="7" borderId="22" xfId="6" applyFont="1" applyFill="1" applyBorder="1" applyAlignment="1">
      <alignment horizontal="center" vertical="center"/>
    </xf>
    <xf numFmtId="0" fontId="50" fillId="7" borderId="16" xfId="6" applyFont="1" applyFill="1" applyBorder="1" applyAlignment="1">
      <alignment horizontal="center" vertical="center"/>
    </xf>
    <xf numFmtId="0" fontId="50" fillId="7" borderId="0" xfId="6" applyFont="1" applyFill="1" applyBorder="1" applyAlignment="1">
      <alignment horizontal="center" vertical="center"/>
    </xf>
    <xf numFmtId="0" fontId="50" fillId="7" borderId="23" xfId="6" applyFont="1" applyFill="1" applyBorder="1" applyAlignment="1">
      <alignment horizontal="center" vertical="center"/>
    </xf>
    <xf numFmtId="0" fontId="50" fillId="7" borderId="25" xfId="6" applyFont="1" applyFill="1" applyBorder="1" applyAlignment="1">
      <alignment horizontal="center" vertical="center"/>
    </xf>
    <xf numFmtId="0" fontId="50" fillId="7" borderId="17" xfId="6" applyFont="1" applyFill="1" applyBorder="1" applyAlignment="1">
      <alignment horizontal="center" vertical="center"/>
    </xf>
    <xf numFmtId="0" fontId="50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15" sqref="E15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5" t="s">
        <v>521</v>
      </c>
      <c r="F1" s="305"/>
      <c r="G1" s="305"/>
      <c r="H1" s="305"/>
      <c r="I1" s="305"/>
      <c r="J1" s="305"/>
      <c r="K1" s="305"/>
      <c r="L1" s="305"/>
      <c r="M1" s="306"/>
    </row>
    <row r="2" spans="1:13" ht="13.9" customHeight="1">
      <c r="A2" s="83"/>
      <c r="B2" s="217"/>
      <c r="C2" s="218"/>
      <c r="D2" s="218"/>
      <c r="E2" s="303" t="s">
        <v>127</v>
      </c>
      <c r="F2" s="303"/>
      <c r="G2" s="303"/>
      <c r="H2" s="303"/>
      <c r="I2" s="303"/>
      <c r="J2" s="303"/>
      <c r="K2" s="303"/>
      <c r="L2" s="303"/>
      <c r="M2" s="304"/>
    </row>
    <row r="3" spans="1:13" ht="13.9" customHeight="1">
      <c r="A3" s="83"/>
      <c r="B3" s="217"/>
      <c r="C3" s="219"/>
      <c r="D3" s="219"/>
      <c r="E3" s="303" t="s">
        <v>527</v>
      </c>
      <c r="F3" s="303"/>
      <c r="G3" s="303"/>
      <c r="H3" s="303"/>
      <c r="I3" s="303"/>
      <c r="J3" s="303"/>
      <c r="K3" s="303"/>
      <c r="L3" s="303"/>
      <c r="M3" s="304"/>
    </row>
    <row r="4" spans="1:13" ht="14.25" customHeight="1">
      <c r="A4" s="84"/>
      <c r="B4" s="220"/>
      <c r="C4" s="221"/>
      <c r="D4" s="221"/>
      <c r="E4" s="316" t="s">
        <v>4</v>
      </c>
      <c r="F4" s="316"/>
      <c r="G4" s="316"/>
      <c r="H4" s="316"/>
      <c r="I4" s="316"/>
      <c r="J4" s="316"/>
      <c r="K4" s="316"/>
      <c r="L4" s="316"/>
      <c r="M4" s="317"/>
    </row>
    <row r="5" spans="1:13" ht="13.9" hidden="1" customHeight="1">
      <c r="B5" s="80"/>
      <c r="C5" s="81"/>
      <c r="D5" s="81" t="s">
        <v>5</v>
      </c>
      <c r="E5" s="315" t="s">
        <v>4</v>
      </c>
      <c r="F5" s="315"/>
      <c r="G5" s="315"/>
      <c r="H5" s="315"/>
      <c r="I5" s="315"/>
      <c r="J5" s="315"/>
      <c r="K5" s="315"/>
      <c r="L5" s="315"/>
      <c r="M5" s="315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9" t="s">
        <v>128</v>
      </c>
      <c r="D7" s="309"/>
      <c r="E7" s="310"/>
      <c r="F7" s="307">
        <v>2023</v>
      </c>
      <c r="G7" s="301">
        <v>2022</v>
      </c>
      <c r="H7" s="313"/>
      <c r="I7" s="309" t="s">
        <v>128</v>
      </c>
      <c r="J7" s="309"/>
      <c r="K7" s="310"/>
      <c r="L7" s="307">
        <v>2023</v>
      </c>
      <c r="M7" s="301">
        <v>2022</v>
      </c>
    </row>
    <row r="8" spans="1:13" s="19" customFormat="1" ht="15" customHeight="1">
      <c r="A8" s="42"/>
      <c r="B8" s="222"/>
      <c r="C8" s="311"/>
      <c r="D8" s="311"/>
      <c r="E8" s="312"/>
      <c r="F8" s="308"/>
      <c r="G8" s="302"/>
      <c r="H8" s="314"/>
      <c r="I8" s="311"/>
      <c r="J8" s="311"/>
      <c r="K8" s="312"/>
      <c r="L8" s="308"/>
      <c r="M8" s="302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54211041.299999997</v>
      </c>
      <c r="G11" s="44">
        <f>SUM(G12:G18)</f>
        <v>34774684.710000001</v>
      </c>
      <c r="H11" s="35"/>
      <c r="I11" s="9" t="s">
        <v>380</v>
      </c>
      <c r="J11" s="7"/>
      <c r="K11" s="7"/>
      <c r="L11" s="44">
        <f>SUM(L12:L20)</f>
        <v>45712009.859999992</v>
      </c>
      <c r="M11" s="44">
        <f>SUM(M12:M20)</f>
        <v>27876021.509999998</v>
      </c>
    </row>
    <row r="12" spans="1:13">
      <c r="B12" s="14"/>
      <c r="C12" s="10" t="s">
        <v>6</v>
      </c>
      <c r="D12" s="7" t="s">
        <v>3</v>
      </c>
      <c r="E12" s="23"/>
      <c r="F12" s="43">
        <v>64152.86</v>
      </c>
      <c r="G12" s="43">
        <v>74500</v>
      </c>
      <c r="H12" s="35"/>
      <c r="I12" s="10" t="s">
        <v>6</v>
      </c>
      <c r="J12" s="7" t="s">
        <v>130</v>
      </c>
      <c r="K12" s="7"/>
      <c r="L12" s="43">
        <v>3023601.26</v>
      </c>
      <c r="M12" s="43">
        <v>2740382.16</v>
      </c>
    </row>
    <row r="13" spans="1:13">
      <c r="B13" s="14"/>
      <c r="C13" s="10" t="s">
        <v>7</v>
      </c>
      <c r="D13" s="7" t="s">
        <v>2</v>
      </c>
      <c r="E13" s="23"/>
      <c r="F13" s="43">
        <v>54146888.439999998</v>
      </c>
      <c r="G13" s="43">
        <v>34670184.710000001</v>
      </c>
      <c r="H13" s="35"/>
      <c r="I13" s="10" t="s">
        <v>7</v>
      </c>
      <c r="J13" s="7" t="s">
        <v>0</v>
      </c>
      <c r="K13" s="7"/>
      <c r="L13" s="43">
        <v>39071626.619999997</v>
      </c>
      <c r="M13" s="43">
        <v>21578781.940000001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3600030.07</v>
      </c>
      <c r="M18" s="43">
        <v>3485137.26</v>
      </c>
    </row>
    <row r="19" spans="1:13">
      <c r="B19" s="14"/>
      <c r="C19" s="9" t="s">
        <v>372</v>
      </c>
      <c r="D19" s="7"/>
      <c r="E19" s="23"/>
      <c r="F19" s="44">
        <f>SUM(F20:F26)</f>
        <v>26876097.759999998</v>
      </c>
      <c r="G19" s="44">
        <f>SUM(G20:G26)</f>
        <v>11862498.780000001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16751.91</v>
      </c>
      <c r="M20" s="43">
        <v>71720.149999999994</v>
      </c>
    </row>
    <row r="21" spans="1:13">
      <c r="B21" s="14"/>
      <c r="C21" s="10" t="s">
        <v>14</v>
      </c>
      <c r="D21" s="7" t="s">
        <v>47</v>
      </c>
      <c r="E21" s="23"/>
      <c r="F21" s="43">
        <v>26168286.649999999</v>
      </c>
      <c r="G21" s="43">
        <v>11193562.57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280932.11</v>
      </c>
      <c r="G22" s="43">
        <v>117335.3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426879</v>
      </c>
      <c r="G26" s="43">
        <v>551600.91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45712009.859999992</v>
      </c>
      <c r="M48" s="44">
        <f>+M11+M21+M25+M28+M29+M33+M40+M44</f>
        <v>27876021.509999998</v>
      </c>
    </row>
    <row r="49" spans="2:13">
      <c r="B49" s="14"/>
      <c r="C49" s="11" t="s">
        <v>377</v>
      </c>
      <c r="D49" s="11"/>
      <c r="E49" s="24"/>
      <c r="F49" s="44">
        <f>+F11+F19+F27+F33+F39+F40+F43</f>
        <v>81087139.060000002</v>
      </c>
      <c r="G49" s="44">
        <f>+G11+G19+G27+G33+G39+G40+G43</f>
        <v>46637183.490000002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26550.06</v>
      </c>
      <c r="G53" s="43">
        <v>82650.559999999998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767607148.33000004</v>
      </c>
      <c r="G54" s="43">
        <v>765106959.25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245451699.38999999</v>
      </c>
      <c r="G55" s="43">
        <v>241949327.59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-582873158.59000003</v>
      </c>
      <c r="G57" s="43">
        <v>-553268751.58000004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57691389.210000001</v>
      </c>
      <c r="G60" s="43">
        <v>55554140.770000003</v>
      </c>
      <c r="H60" s="35"/>
      <c r="I60" s="12" t="s">
        <v>389</v>
      </c>
      <c r="J60" s="12"/>
      <c r="K60" s="12"/>
      <c r="L60" s="44">
        <f>+L48+L58</f>
        <v>45712009.859999992</v>
      </c>
      <c r="M60" s="44">
        <f>+M48+M58</f>
        <v>27876021.509999998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488395066.64999992</v>
      </c>
      <c r="G62" s="44">
        <f>SUM(G52:G60)</f>
        <v>509915764.83999991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569482205.70999992</v>
      </c>
      <c r="G64" s="44">
        <f>+G49+G62</f>
        <v>556552948.32999992</v>
      </c>
      <c r="H64" s="35"/>
      <c r="I64" s="9" t="s">
        <v>390</v>
      </c>
      <c r="J64" s="7"/>
      <c r="K64" s="7"/>
      <c r="L64" s="44">
        <f>SUM(L65:L67)</f>
        <v>303936718</v>
      </c>
      <c r="M64" s="44">
        <f>SUM(M65:M67)</f>
        <v>301937261.31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303936718</v>
      </c>
      <c r="M66" s="43">
        <v>301937261.31</v>
      </c>
    </row>
    <row r="67" spans="1:13">
      <c r="A67" s="239"/>
      <c r="B67" s="16"/>
      <c r="C67" s="28"/>
      <c r="D67" s="28"/>
      <c r="E67" s="17"/>
      <c r="F67" s="240"/>
      <c r="G67" s="240"/>
      <c r="H67" s="241"/>
      <c r="I67" s="38" t="s">
        <v>119</v>
      </c>
      <c r="J67" s="38"/>
      <c r="K67" s="28"/>
      <c r="L67" s="242"/>
      <c r="M67" s="24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219833477.85000002</v>
      </c>
      <c r="M68" s="44">
        <f>SUM(M69:M73)</f>
        <v>226739665.50999999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-5960974.2000000002</v>
      </c>
      <c r="M69" s="43">
        <v>-120606638.58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79457630.980000004</v>
      </c>
      <c r="M70" s="43">
        <v>200974174.69999999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-62420151.450000003</v>
      </c>
      <c r="M73" s="43">
        <v>-62384843.130000003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523770195.85000002</v>
      </c>
      <c r="M77" s="44">
        <f>+M64+M68+M74</f>
        <v>528676926.81999999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569482205.71000004</v>
      </c>
      <c r="M78" s="44">
        <f>+M60+M77</f>
        <v>556552948.33000004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00"/>
      <c r="J91" s="300"/>
      <c r="K91" s="300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D25" sqref="D25:E25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18" t="s">
        <v>396</v>
      </c>
      <c r="C1" s="318"/>
      <c r="D1" s="318"/>
      <c r="E1" s="318"/>
      <c r="F1" s="318"/>
      <c r="G1" s="318"/>
      <c r="H1" s="318"/>
      <c r="I1" s="318"/>
    </row>
    <row r="2" spans="1:12" ht="13.5" thickBot="1">
      <c r="A2" s="319" t="s">
        <v>521</v>
      </c>
      <c r="B2" s="320"/>
      <c r="C2" s="320"/>
      <c r="D2" s="320"/>
      <c r="E2" s="320"/>
      <c r="F2" s="320"/>
      <c r="G2" s="320"/>
      <c r="H2" s="320"/>
      <c r="I2" s="321"/>
    </row>
    <row r="3" spans="1:12" ht="13.5" thickBot="1">
      <c r="A3" s="322" t="s">
        <v>396</v>
      </c>
      <c r="B3" s="323"/>
      <c r="C3" s="323"/>
      <c r="D3" s="323"/>
      <c r="E3" s="323"/>
      <c r="F3" s="323"/>
      <c r="G3" s="323"/>
      <c r="H3" s="323"/>
      <c r="I3" s="324"/>
    </row>
    <row r="4" spans="1:12" ht="13.5" thickBot="1">
      <c r="A4" s="322" t="s">
        <v>528</v>
      </c>
      <c r="B4" s="323"/>
      <c r="C4" s="323"/>
      <c r="D4" s="323"/>
      <c r="E4" s="323"/>
      <c r="F4" s="323"/>
      <c r="G4" s="323"/>
      <c r="H4" s="323"/>
      <c r="I4" s="324"/>
    </row>
    <row r="5" spans="1:12" ht="13.5" thickBot="1">
      <c r="A5" s="322" t="s">
        <v>329</v>
      </c>
      <c r="B5" s="323"/>
      <c r="C5" s="323"/>
      <c r="D5" s="323"/>
      <c r="E5" s="323"/>
      <c r="F5" s="323"/>
      <c r="G5" s="323"/>
      <c r="H5" s="323"/>
      <c r="I5" s="324"/>
    </row>
    <row r="6" spans="1:12" ht="16.5">
      <c r="A6" s="331" t="s">
        <v>397</v>
      </c>
      <c r="B6" s="332"/>
      <c r="C6" s="325" t="s">
        <v>523</v>
      </c>
      <c r="D6" s="325" t="s">
        <v>398</v>
      </c>
      <c r="E6" s="325" t="s">
        <v>399</v>
      </c>
      <c r="F6" s="325" t="s">
        <v>400</v>
      </c>
      <c r="G6" s="223" t="s">
        <v>401</v>
      </c>
      <c r="H6" s="325" t="s">
        <v>402</v>
      </c>
      <c r="I6" s="325" t="s">
        <v>403</v>
      </c>
    </row>
    <row r="7" spans="1:12" ht="13.5" thickBot="1">
      <c r="A7" s="333"/>
      <c r="B7" s="334"/>
      <c r="C7" s="326"/>
      <c r="D7" s="326"/>
      <c r="E7" s="326"/>
      <c r="F7" s="326"/>
      <c r="G7" s="224" t="s">
        <v>404</v>
      </c>
      <c r="H7" s="326"/>
      <c r="I7" s="326"/>
    </row>
    <row r="8" spans="1:12">
      <c r="A8" s="327"/>
      <c r="B8" s="328"/>
      <c r="C8" s="88"/>
      <c r="D8" s="88"/>
      <c r="E8" s="88"/>
      <c r="F8" s="88"/>
      <c r="G8" s="88"/>
      <c r="H8" s="88"/>
      <c r="I8" s="88"/>
    </row>
    <row r="9" spans="1:12">
      <c r="A9" s="329" t="s">
        <v>405</v>
      </c>
      <c r="B9" s="330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9" t="s">
        <v>406</v>
      </c>
      <c r="B10" s="330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9" t="s">
        <v>410</v>
      </c>
      <c r="B14" s="330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9" t="s">
        <v>414</v>
      </c>
      <c r="B21" s="330"/>
      <c r="C21" s="107">
        <f>SUM(C22:C25)</f>
        <v>27876021.509999998</v>
      </c>
      <c r="D21" s="107">
        <f>SUM(D22:D25)</f>
        <v>1064244814.0799999</v>
      </c>
      <c r="E21" s="107">
        <f>SUM(E22:E25)</f>
        <v>1082080802.4300001</v>
      </c>
      <c r="F21" s="107">
        <f>SUM(F22:F25)</f>
        <v>0</v>
      </c>
      <c r="G21" s="107">
        <f>SUM(G22:G25)</f>
        <v>45712009.860000119</v>
      </c>
      <c r="H21" s="107"/>
      <c r="I21" s="108"/>
      <c r="L21" s="93"/>
    </row>
    <row r="22" spans="1:12">
      <c r="A22" s="89"/>
      <c r="B22" s="97" t="s">
        <v>130</v>
      </c>
      <c r="C22" s="119">
        <v>2740382.16</v>
      </c>
      <c r="D22" s="121">
        <v>108938192.84999999</v>
      </c>
      <c r="E22" s="121">
        <v>109221411.94999999</v>
      </c>
      <c r="F22" s="119"/>
      <c r="G22" s="109">
        <f>+C22+E22-D22</f>
        <v>3023601.2599999905</v>
      </c>
      <c r="H22" s="122"/>
      <c r="I22" s="123"/>
      <c r="L22" s="93"/>
    </row>
    <row r="23" spans="1:12">
      <c r="A23" s="238"/>
      <c r="B23" s="97" t="s">
        <v>0</v>
      </c>
      <c r="C23" s="119">
        <v>21578781.940000001</v>
      </c>
      <c r="D23" s="121">
        <v>919939614.04999995</v>
      </c>
      <c r="E23" s="121">
        <v>937432458.73000002</v>
      </c>
      <c r="F23" s="119"/>
      <c r="G23" s="109">
        <f>+C23+E23-D23</f>
        <v>39071626.620000124</v>
      </c>
      <c r="H23" s="122"/>
      <c r="I23" s="123"/>
      <c r="L23" s="93"/>
    </row>
    <row r="24" spans="1:12">
      <c r="A24" s="89"/>
      <c r="B24" s="97" t="s">
        <v>522</v>
      </c>
      <c r="C24" s="119">
        <v>3485137.26</v>
      </c>
      <c r="D24" s="121">
        <v>25066694.25</v>
      </c>
      <c r="E24" s="121">
        <v>25181587.060000002</v>
      </c>
      <c r="F24" s="119"/>
      <c r="G24" s="109">
        <f>+C24+E24-D24</f>
        <v>3600030.0700000003</v>
      </c>
      <c r="H24" s="122"/>
      <c r="I24" s="123"/>
      <c r="L24" s="93"/>
    </row>
    <row r="25" spans="1:12">
      <c r="A25" s="91"/>
      <c r="B25" s="97" t="s">
        <v>137</v>
      </c>
      <c r="C25" s="119">
        <v>71720.149999999994</v>
      </c>
      <c r="D25" s="120">
        <v>10300312.93</v>
      </c>
      <c r="E25" s="120">
        <v>10245344.690000001</v>
      </c>
      <c r="F25" s="119"/>
      <c r="G25" s="109">
        <f>+C25+E25-D25</f>
        <v>16751.910000002012</v>
      </c>
      <c r="H25" s="122"/>
      <c r="I25" s="124"/>
      <c r="K25" s="67"/>
      <c r="L25" s="93"/>
    </row>
    <row r="26" spans="1:12">
      <c r="A26" s="329" t="s">
        <v>415</v>
      </c>
      <c r="B26" s="330"/>
      <c r="C26" s="107">
        <f t="shared" ref="C26:I26" si="2">+C9+C21</f>
        <v>27876021.509999998</v>
      </c>
      <c r="D26" s="107">
        <f t="shared" si="2"/>
        <v>1064244814.0799999</v>
      </c>
      <c r="E26" s="107">
        <f t="shared" si="2"/>
        <v>1082080802.4300001</v>
      </c>
      <c r="F26" s="107">
        <f t="shared" si="2"/>
        <v>0</v>
      </c>
      <c r="G26" s="107">
        <f t="shared" si="2"/>
        <v>45712009.860000119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9"/>
      <c r="B27" s="330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9" t="s">
        <v>416</v>
      </c>
      <c r="B28" s="330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46"/>
      <c r="B29" s="347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9" t="s">
        <v>417</v>
      </c>
      <c r="B30" s="330"/>
      <c r="C30" s="127"/>
      <c r="D30" s="127"/>
      <c r="E30" s="127"/>
      <c r="F30" s="127"/>
      <c r="G30" s="127"/>
      <c r="H30" s="127"/>
      <c r="I30" s="128"/>
    </row>
    <row r="31" spans="1:12" ht="13.5" thickBot="1">
      <c r="A31" s="344"/>
      <c r="B31" s="345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36" t="s">
        <v>418</v>
      </c>
      <c r="B32" s="336"/>
      <c r="C32" s="336"/>
      <c r="D32" s="336"/>
      <c r="E32" s="336"/>
      <c r="F32" s="336"/>
      <c r="G32" s="336"/>
      <c r="H32" s="336"/>
      <c r="I32" s="336"/>
    </row>
    <row r="33" spans="1:13" ht="13.5" thickBot="1">
      <c r="A33" s="337" t="s">
        <v>419</v>
      </c>
      <c r="B33" s="337"/>
      <c r="C33" s="337"/>
      <c r="D33" s="337"/>
      <c r="E33" s="337"/>
      <c r="F33" s="337"/>
      <c r="G33" s="337"/>
      <c r="H33" s="337"/>
      <c r="I33" s="337"/>
    </row>
    <row r="34" spans="1:13">
      <c r="A34" s="338" t="s">
        <v>420</v>
      </c>
      <c r="B34" s="99" t="s">
        <v>421</v>
      </c>
      <c r="C34" s="99" t="s">
        <v>422</v>
      </c>
      <c r="D34" s="99" t="s">
        <v>423</v>
      </c>
      <c r="E34" s="341" t="s">
        <v>424</v>
      </c>
      <c r="F34" s="99" t="s">
        <v>425</v>
      </c>
    </row>
    <row r="35" spans="1:13">
      <c r="A35" s="339"/>
      <c r="B35" s="86" t="s">
        <v>426</v>
      </c>
      <c r="C35" s="86" t="s">
        <v>427</v>
      </c>
      <c r="D35" s="86" t="s">
        <v>428</v>
      </c>
      <c r="E35" s="342"/>
      <c r="F35" s="86" t="s">
        <v>429</v>
      </c>
    </row>
    <row r="36" spans="1:13" ht="13.5" thickBot="1">
      <c r="A36" s="340"/>
      <c r="B36" s="100"/>
      <c r="C36" s="87" t="s">
        <v>430</v>
      </c>
      <c r="D36" s="100"/>
      <c r="E36" s="343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35" t="s">
        <v>364</v>
      </c>
      <c r="B41" s="335"/>
      <c r="C41" s="335"/>
      <c r="D41" s="335"/>
      <c r="E41" s="335"/>
      <c r="F41" s="335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8" t="s">
        <v>433</v>
      </c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3.5" thickBot="1">
      <c r="A2" s="85"/>
    </row>
    <row r="3" spans="1:11" ht="13.5" thickBot="1">
      <c r="A3" s="349" t="s">
        <v>521</v>
      </c>
      <c r="B3" s="350"/>
      <c r="C3" s="350"/>
      <c r="D3" s="350"/>
      <c r="E3" s="350"/>
      <c r="F3" s="350"/>
      <c r="G3" s="350"/>
      <c r="H3" s="350"/>
      <c r="I3" s="350"/>
      <c r="J3" s="350"/>
      <c r="K3" s="351"/>
    </row>
    <row r="4" spans="1:11" ht="13.5" thickBot="1">
      <c r="A4" s="352" t="s">
        <v>434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</row>
    <row r="5" spans="1:11" ht="13.5" thickBot="1">
      <c r="A5" s="352" t="s">
        <v>529</v>
      </c>
      <c r="B5" s="353"/>
      <c r="C5" s="353"/>
      <c r="D5" s="353"/>
      <c r="E5" s="353"/>
      <c r="F5" s="353"/>
      <c r="G5" s="353"/>
      <c r="H5" s="353"/>
      <c r="I5" s="353"/>
      <c r="J5" s="353"/>
      <c r="K5" s="354"/>
    </row>
    <row r="6" spans="1:11" ht="13.5" thickBot="1">
      <c r="A6" s="352" t="s">
        <v>329</v>
      </c>
      <c r="B6" s="353"/>
      <c r="C6" s="353"/>
      <c r="D6" s="353"/>
      <c r="E6" s="353"/>
      <c r="F6" s="353"/>
      <c r="G6" s="353"/>
      <c r="H6" s="353"/>
      <c r="I6" s="353"/>
      <c r="J6" s="353"/>
      <c r="K6" s="354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524</v>
      </c>
      <c r="J7" s="226" t="s">
        <v>525</v>
      </c>
      <c r="K7" s="226" t="s">
        <v>526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opLeftCell="C1" zoomScale="80" zoomScaleNormal="80" workbookViewId="0">
      <selection activeCell="F17" sqref="F17"/>
    </sheetView>
  </sheetViews>
  <sheetFormatPr baseColWidth="10" defaultColWidth="0" defaultRowHeight="15"/>
  <cols>
    <col min="1" max="2" width="0.28515625" style="268" hidden="1" customWidth="1"/>
    <col min="3" max="3" width="2.7109375" style="268" customWidth="1"/>
    <col min="4" max="4" width="87.140625" style="268" customWidth="1"/>
    <col min="5" max="5" width="21.7109375" style="274" customWidth="1"/>
    <col min="6" max="7" width="20.42578125" style="274" customWidth="1"/>
    <col min="8" max="8" width="10.140625" style="268" customWidth="1"/>
    <col min="9" max="256" width="0" style="268" hidden="1"/>
    <col min="257" max="258" width="0" style="268" hidden="1" customWidth="1"/>
    <col min="259" max="259" width="2.7109375" style="268" customWidth="1"/>
    <col min="260" max="260" width="92.42578125" style="268" customWidth="1"/>
    <col min="261" max="263" width="35.5703125" style="268" customWidth="1"/>
    <col min="264" max="264" width="10.140625" style="268" customWidth="1"/>
    <col min="265" max="512" width="0" style="268" hidden="1"/>
    <col min="513" max="514" width="0" style="268" hidden="1" customWidth="1"/>
    <col min="515" max="515" width="2.7109375" style="268" customWidth="1"/>
    <col min="516" max="516" width="92.42578125" style="268" customWidth="1"/>
    <col min="517" max="519" width="35.5703125" style="268" customWidth="1"/>
    <col min="520" max="520" width="10.140625" style="268" customWidth="1"/>
    <col min="521" max="768" width="0" style="268" hidden="1"/>
    <col min="769" max="770" width="0" style="268" hidden="1" customWidth="1"/>
    <col min="771" max="771" width="2.7109375" style="268" customWidth="1"/>
    <col min="772" max="772" width="92.42578125" style="268" customWidth="1"/>
    <col min="773" max="775" width="35.5703125" style="268" customWidth="1"/>
    <col min="776" max="776" width="10.140625" style="268" customWidth="1"/>
    <col min="777" max="1024" width="0" style="268" hidden="1"/>
    <col min="1025" max="1026" width="0" style="268" hidden="1" customWidth="1"/>
    <col min="1027" max="1027" width="2.7109375" style="268" customWidth="1"/>
    <col min="1028" max="1028" width="92.42578125" style="268" customWidth="1"/>
    <col min="1029" max="1031" width="35.5703125" style="268" customWidth="1"/>
    <col min="1032" max="1032" width="10.140625" style="268" customWidth="1"/>
    <col min="1033" max="1280" width="0" style="268" hidden="1"/>
    <col min="1281" max="1282" width="0" style="268" hidden="1" customWidth="1"/>
    <col min="1283" max="1283" width="2.7109375" style="268" customWidth="1"/>
    <col min="1284" max="1284" width="92.42578125" style="268" customWidth="1"/>
    <col min="1285" max="1287" width="35.5703125" style="268" customWidth="1"/>
    <col min="1288" max="1288" width="10.140625" style="268" customWidth="1"/>
    <col min="1289" max="1536" width="0" style="268" hidden="1"/>
    <col min="1537" max="1538" width="0" style="268" hidden="1" customWidth="1"/>
    <col min="1539" max="1539" width="2.7109375" style="268" customWidth="1"/>
    <col min="1540" max="1540" width="92.42578125" style="268" customWidth="1"/>
    <col min="1541" max="1543" width="35.5703125" style="268" customWidth="1"/>
    <col min="1544" max="1544" width="10.140625" style="268" customWidth="1"/>
    <col min="1545" max="1792" width="0" style="268" hidden="1"/>
    <col min="1793" max="1794" width="0" style="268" hidden="1" customWidth="1"/>
    <col min="1795" max="1795" width="2.7109375" style="268" customWidth="1"/>
    <col min="1796" max="1796" width="92.42578125" style="268" customWidth="1"/>
    <col min="1797" max="1799" width="35.5703125" style="268" customWidth="1"/>
    <col min="1800" max="1800" width="10.140625" style="268" customWidth="1"/>
    <col min="1801" max="2048" width="0" style="268" hidden="1"/>
    <col min="2049" max="2050" width="0" style="268" hidden="1" customWidth="1"/>
    <col min="2051" max="2051" width="2.7109375" style="268" customWidth="1"/>
    <col min="2052" max="2052" width="92.42578125" style="268" customWidth="1"/>
    <col min="2053" max="2055" width="35.5703125" style="268" customWidth="1"/>
    <col min="2056" max="2056" width="10.140625" style="268" customWidth="1"/>
    <col min="2057" max="2304" width="0" style="268" hidden="1"/>
    <col min="2305" max="2306" width="0" style="268" hidden="1" customWidth="1"/>
    <col min="2307" max="2307" width="2.7109375" style="268" customWidth="1"/>
    <col min="2308" max="2308" width="92.42578125" style="268" customWidth="1"/>
    <col min="2309" max="2311" width="35.5703125" style="268" customWidth="1"/>
    <col min="2312" max="2312" width="10.140625" style="268" customWidth="1"/>
    <col min="2313" max="2560" width="0" style="268" hidden="1"/>
    <col min="2561" max="2562" width="0" style="268" hidden="1" customWidth="1"/>
    <col min="2563" max="2563" width="2.7109375" style="268" customWidth="1"/>
    <col min="2564" max="2564" width="92.42578125" style="268" customWidth="1"/>
    <col min="2565" max="2567" width="35.5703125" style="268" customWidth="1"/>
    <col min="2568" max="2568" width="10.140625" style="268" customWidth="1"/>
    <col min="2569" max="2816" width="0" style="268" hidden="1"/>
    <col min="2817" max="2818" width="0" style="268" hidden="1" customWidth="1"/>
    <col min="2819" max="2819" width="2.7109375" style="268" customWidth="1"/>
    <col min="2820" max="2820" width="92.42578125" style="268" customWidth="1"/>
    <col min="2821" max="2823" width="35.5703125" style="268" customWidth="1"/>
    <col min="2824" max="2824" width="10.140625" style="268" customWidth="1"/>
    <col min="2825" max="3072" width="0" style="268" hidden="1"/>
    <col min="3073" max="3074" width="0" style="268" hidden="1" customWidth="1"/>
    <col min="3075" max="3075" width="2.7109375" style="268" customWidth="1"/>
    <col min="3076" max="3076" width="92.42578125" style="268" customWidth="1"/>
    <col min="3077" max="3079" width="35.5703125" style="268" customWidth="1"/>
    <col min="3080" max="3080" width="10.140625" style="268" customWidth="1"/>
    <col min="3081" max="3328" width="0" style="268" hidden="1"/>
    <col min="3329" max="3330" width="0" style="268" hidden="1" customWidth="1"/>
    <col min="3331" max="3331" width="2.7109375" style="268" customWidth="1"/>
    <col min="3332" max="3332" width="92.42578125" style="268" customWidth="1"/>
    <col min="3333" max="3335" width="35.5703125" style="268" customWidth="1"/>
    <col min="3336" max="3336" width="10.140625" style="268" customWidth="1"/>
    <col min="3337" max="3584" width="0" style="268" hidden="1"/>
    <col min="3585" max="3586" width="0" style="268" hidden="1" customWidth="1"/>
    <col min="3587" max="3587" width="2.7109375" style="268" customWidth="1"/>
    <col min="3588" max="3588" width="92.42578125" style="268" customWidth="1"/>
    <col min="3589" max="3591" width="35.5703125" style="268" customWidth="1"/>
    <col min="3592" max="3592" width="10.140625" style="268" customWidth="1"/>
    <col min="3593" max="3840" width="0" style="268" hidden="1"/>
    <col min="3841" max="3842" width="0" style="268" hidden="1" customWidth="1"/>
    <col min="3843" max="3843" width="2.7109375" style="268" customWidth="1"/>
    <col min="3844" max="3844" width="92.42578125" style="268" customWidth="1"/>
    <col min="3845" max="3847" width="35.5703125" style="268" customWidth="1"/>
    <col min="3848" max="3848" width="10.140625" style="268" customWidth="1"/>
    <col min="3849" max="4096" width="0" style="268" hidden="1"/>
    <col min="4097" max="4098" width="0" style="268" hidden="1" customWidth="1"/>
    <col min="4099" max="4099" width="2.7109375" style="268" customWidth="1"/>
    <col min="4100" max="4100" width="92.42578125" style="268" customWidth="1"/>
    <col min="4101" max="4103" width="35.5703125" style="268" customWidth="1"/>
    <col min="4104" max="4104" width="10.140625" style="268" customWidth="1"/>
    <col min="4105" max="4352" width="0" style="268" hidden="1"/>
    <col min="4353" max="4354" width="0" style="268" hidden="1" customWidth="1"/>
    <col min="4355" max="4355" width="2.7109375" style="268" customWidth="1"/>
    <col min="4356" max="4356" width="92.42578125" style="268" customWidth="1"/>
    <col min="4357" max="4359" width="35.5703125" style="268" customWidth="1"/>
    <col min="4360" max="4360" width="10.140625" style="268" customWidth="1"/>
    <col min="4361" max="4608" width="0" style="268" hidden="1"/>
    <col min="4609" max="4610" width="0" style="268" hidden="1" customWidth="1"/>
    <col min="4611" max="4611" width="2.7109375" style="268" customWidth="1"/>
    <col min="4612" max="4612" width="92.42578125" style="268" customWidth="1"/>
    <col min="4613" max="4615" width="35.5703125" style="268" customWidth="1"/>
    <col min="4616" max="4616" width="10.140625" style="268" customWidth="1"/>
    <col min="4617" max="4864" width="0" style="268" hidden="1"/>
    <col min="4865" max="4866" width="0" style="268" hidden="1" customWidth="1"/>
    <col min="4867" max="4867" width="2.7109375" style="268" customWidth="1"/>
    <col min="4868" max="4868" width="92.42578125" style="268" customWidth="1"/>
    <col min="4869" max="4871" width="35.5703125" style="268" customWidth="1"/>
    <col min="4872" max="4872" width="10.140625" style="268" customWidth="1"/>
    <col min="4873" max="5120" width="0" style="268" hidden="1"/>
    <col min="5121" max="5122" width="0" style="268" hidden="1" customWidth="1"/>
    <col min="5123" max="5123" width="2.7109375" style="268" customWidth="1"/>
    <col min="5124" max="5124" width="92.42578125" style="268" customWidth="1"/>
    <col min="5125" max="5127" width="35.5703125" style="268" customWidth="1"/>
    <col min="5128" max="5128" width="10.140625" style="268" customWidth="1"/>
    <col min="5129" max="5376" width="0" style="268" hidden="1"/>
    <col min="5377" max="5378" width="0" style="268" hidden="1" customWidth="1"/>
    <col min="5379" max="5379" width="2.7109375" style="268" customWidth="1"/>
    <col min="5380" max="5380" width="92.42578125" style="268" customWidth="1"/>
    <col min="5381" max="5383" width="35.5703125" style="268" customWidth="1"/>
    <col min="5384" max="5384" width="10.140625" style="268" customWidth="1"/>
    <col min="5385" max="5632" width="0" style="268" hidden="1"/>
    <col min="5633" max="5634" width="0" style="268" hidden="1" customWidth="1"/>
    <col min="5635" max="5635" width="2.7109375" style="268" customWidth="1"/>
    <col min="5636" max="5636" width="92.42578125" style="268" customWidth="1"/>
    <col min="5637" max="5639" width="35.5703125" style="268" customWidth="1"/>
    <col min="5640" max="5640" width="10.140625" style="268" customWidth="1"/>
    <col min="5641" max="5888" width="0" style="268" hidden="1"/>
    <col min="5889" max="5890" width="0" style="268" hidden="1" customWidth="1"/>
    <col min="5891" max="5891" width="2.7109375" style="268" customWidth="1"/>
    <col min="5892" max="5892" width="92.42578125" style="268" customWidth="1"/>
    <col min="5893" max="5895" width="35.5703125" style="268" customWidth="1"/>
    <col min="5896" max="5896" width="10.140625" style="268" customWidth="1"/>
    <col min="5897" max="6144" width="0" style="268" hidden="1"/>
    <col min="6145" max="6146" width="0" style="268" hidden="1" customWidth="1"/>
    <col min="6147" max="6147" width="2.7109375" style="268" customWidth="1"/>
    <col min="6148" max="6148" width="92.42578125" style="268" customWidth="1"/>
    <col min="6149" max="6151" width="35.5703125" style="268" customWidth="1"/>
    <col min="6152" max="6152" width="10.140625" style="268" customWidth="1"/>
    <col min="6153" max="6400" width="0" style="268" hidden="1"/>
    <col min="6401" max="6402" width="0" style="268" hidden="1" customWidth="1"/>
    <col min="6403" max="6403" width="2.7109375" style="268" customWidth="1"/>
    <col min="6404" max="6404" width="92.42578125" style="268" customWidth="1"/>
    <col min="6405" max="6407" width="35.5703125" style="268" customWidth="1"/>
    <col min="6408" max="6408" width="10.140625" style="268" customWidth="1"/>
    <col min="6409" max="6656" width="0" style="268" hidden="1"/>
    <col min="6657" max="6658" width="0" style="268" hidden="1" customWidth="1"/>
    <col min="6659" max="6659" width="2.7109375" style="268" customWidth="1"/>
    <col min="6660" max="6660" width="92.42578125" style="268" customWidth="1"/>
    <col min="6661" max="6663" width="35.5703125" style="268" customWidth="1"/>
    <col min="6664" max="6664" width="10.140625" style="268" customWidth="1"/>
    <col min="6665" max="6912" width="0" style="268" hidden="1"/>
    <col min="6913" max="6914" width="0" style="268" hidden="1" customWidth="1"/>
    <col min="6915" max="6915" width="2.7109375" style="268" customWidth="1"/>
    <col min="6916" max="6916" width="92.42578125" style="268" customWidth="1"/>
    <col min="6917" max="6919" width="35.5703125" style="268" customWidth="1"/>
    <col min="6920" max="6920" width="10.140625" style="268" customWidth="1"/>
    <col min="6921" max="7168" width="0" style="268" hidden="1"/>
    <col min="7169" max="7170" width="0" style="268" hidden="1" customWidth="1"/>
    <col min="7171" max="7171" width="2.7109375" style="268" customWidth="1"/>
    <col min="7172" max="7172" width="92.42578125" style="268" customWidth="1"/>
    <col min="7173" max="7175" width="35.5703125" style="268" customWidth="1"/>
    <col min="7176" max="7176" width="10.140625" style="268" customWidth="1"/>
    <col min="7177" max="7424" width="0" style="268" hidden="1"/>
    <col min="7425" max="7426" width="0" style="268" hidden="1" customWidth="1"/>
    <col min="7427" max="7427" width="2.7109375" style="268" customWidth="1"/>
    <col min="7428" max="7428" width="92.42578125" style="268" customWidth="1"/>
    <col min="7429" max="7431" width="35.5703125" style="268" customWidth="1"/>
    <col min="7432" max="7432" width="10.140625" style="268" customWidth="1"/>
    <col min="7433" max="7680" width="0" style="268" hidden="1"/>
    <col min="7681" max="7682" width="0" style="268" hidden="1" customWidth="1"/>
    <col min="7683" max="7683" width="2.7109375" style="268" customWidth="1"/>
    <col min="7684" max="7684" width="92.42578125" style="268" customWidth="1"/>
    <col min="7685" max="7687" width="35.5703125" style="268" customWidth="1"/>
    <col min="7688" max="7688" width="10.140625" style="268" customWidth="1"/>
    <col min="7689" max="7936" width="0" style="268" hidden="1"/>
    <col min="7937" max="7938" width="0" style="268" hidden="1" customWidth="1"/>
    <col min="7939" max="7939" width="2.7109375" style="268" customWidth="1"/>
    <col min="7940" max="7940" width="92.42578125" style="268" customWidth="1"/>
    <col min="7941" max="7943" width="35.5703125" style="268" customWidth="1"/>
    <col min="7944" max="7944" width="10.140625" style="268" customWidth="1"/>
    <col min="7945" max="8192" width="0" style="268" hidden="1"/>
    <col min="8193" max="8194" width="0" style="268" hidden="1" customWidth="1"/>
    <col min="8195" max="8195" width="2.7109375" style="268" customWidth="1"/>
    <col min="8196" max="8196" width="92.42578125" style="268" customWidth="1"/>
    <col min="8197" max="8199" width="35.5703125" style="268" customWidth="1"/>
    <col min="8200" max="8200" width="10.140625" style="268" customWidth="1"/>
    <col min="8201" max="8448" width="0" style="268" hidden="1"/>
    <col min="8449" max="8450" width="0" style="268" hidden="1" customWidth="1"/>
    <col min="8451" max="8451" width="2.7109375" style="268" customWidth="1"/>
    <col min="8452" max="8452" width="92.42578125" style="268" customWidth="1"/>
    <col min="8453" max="8455" width="35.5703125" style="268" customWidth="1"/>
    <col min="8456" max="8456" width="10.140625" style="268" customWidth="1"/>
    <col min="8457" max="8704" width="0" style="268" hidden="1"/>
    <col min="8705" max="8706" width="0" style="268" hidden="1" customWidth="1"/>
    <col min="8707" max="8707" width="2.7109375" style="268" customWidth="1"/>
    <col min="8708" max="8708" width="92.42578125" style="268" customWidth="1"/>
    <col min="8709" max="8711" width="35.5703125" style="268" customWidth="1"/>
    <col min="8712" max="8712" width="10.140625" style="268" customWidth="1"/>
    <col min="8713" max="8960" width="0" style="268" hidden="1"/>
    <col min="8961" max="8962" width="0" style="268" hidden="1" customWidth="1"/>
    <col min="8963" max="8963" width="2.7109375" style="268" customWidth="1"/>
    <col min="8964" max="8964" width="92.42578125" style="268" customWidth="1"/>
    <col min="8965" max="8967" width="35.5703125" style="268" customWidth="1"/>
    <col min="8968" max="8968" width="10.140625" style="268" customWidth="1"/>
    <col min="8969" max="9216" width="0" style="268" hidden="1"/>
    <col min="9217" max="9218" width="0" style="268" hidden="1" customWidth="1"/>
    <col min="9219" max="9219" width="2.7109375" style="268" customWidth="1"/>
    <col min="9220" max="9220" width="92.42578125" style="268" customWidth="1"/>
    <col min="9221" max="9223" width="35.5703125" style="268" customWidth="1"/>
    <col min="9224" max="9224" width="10.140625" style="268" customWidth="1"/>
    <col min="9225" max="9472" width="0" style="268" hidden="1"/>
    <col min="9473" max="9474" width="0" style="268" hidden="1" customWidth="1"/>
    <col min="9475" max="9475" width="2.7109375" style="268" customWidth="1"/>
    <col min="9476" max="9476" width="92.42578125" style="268" customWidth="1"/>
    <col min="9477" max="9479" width="35.5703125" style="268" customWidth="1"/>
    <col min="9480" max="9480" width="10.140625" style="268" customWidth="1"/>
    <col min="9481" max="9728" width="0" style="268" hidden="1"/>
    <col min="9729" max="9730" width="0" style="268" hidden="1" customWidth="1"/>
    <col min="9731" max="9731" width="2.7109375" style="268" customWidth="1"/>
    <col min="9732" max="9732" width="92.42578125" style="268" customWidth="1"/>
    <col min="9733" max="9735" width="35.5703125" style="268" customWidth="1"/>
    <col min="9736" max="9736" width="10.140625" style="268" customWidth="1"/>
    <col min="9737" max="9984" width="0" style="268" hidden="1"/>
    <col min="9985" max="9986" width="0" style="268" hidden="1" customWidth="1"/>
    <col min="9987" max="9987" width="2.7109375" style="268" customWidth="1"/>
    <col min="9988" max="9988" width="92.42578125" style="268" customWidth="1"/>
    <col min="9989" max="9991" width="35.5703125" style="268" customWidth="1"/>
    <col min="9992" max="9992" width="10.140625" style="268" customWidth="1"/>
    <col min="9993" max="10240" width="0" style="268" hidden="1"/>
    <col min="10241" max="10242" width="0" style="268" hidden="1" customWidth="1"/>
    <col min="10243" max="10243" width="2.7109375" style="268" customWidth="1"/>
    <col min="10244" max="10244" width="92.42578125" style="268" customWidth="1"/>
    <col min="10245" max="10247" width="35.5703125" style="268" customWidth="1"/>
    <col min="10248" max="10248" width="10.140625" style="268" customWidth="1"/>
    <col min="10249" max="10496" width="0" style="268" hidden="1"/>
    <col min="10497" max="10498" width="0" style="268" hidden="1" customWidth="1"/>
    <col min="10499" max="10499" width="2.7109375" style="268" customWidth="1"/>
    <col min="10500" max="10500" width="92.42578125" style="268" customWidth="1"/>
    <col min="10501" max="10503" width="35.5703125" style="268" customWidth="1"/>
    <col min="10504" max="10504" width="10.140625" style="268" customWidth="1"/>
    <col min="10505" max="10752" width="0" style="268" hidden="1"/>
    <col min="10753" max="10754" width="0" style="268" hidden="1" customWidth="1"/>
    <col min="10755" max="10755" width="2.7109375" style="268" customWidth="1"/>
    <col min="10756" max="10756" width="92.42578125" style="268" customWidth="1"/>
    <col min="10757" max="10759" width="35.5703125" style="268" customWidth="1"/>
    <col min="10760" max="10760" width="10.140625" style="268" customWidth="1"/>
    <col min="10761" max="11008" width="0" style="268" hidden="1"/>
    <col min="11009" max="11010" width="0" style="268" hidden="1" customWidth="1"/>
    <col min="11011" max="11011" width="2.7109375" style="268" customWidth="1"/>
    <col min="11012" max="11012" width="92.42578125" style="268" customWidth="1"/>
    <col min="11013" max="11015" width="35.5703125" style="268" customWidth="1"/>
    <col min="11016" max="11016" width="10.140625" style="268" customWidth="1"/>
    <col min="11017" max="11264" width="0" style="268" hidden="1"/>
    <col min="11265" max="11266" width="0" style="268" hidden="1" customWidth="1"/>
    <col min="11267" max="11267" width="2.7109375" style="268" customWidth="1"/>
    <col min="11268" max="11268" width="92.42578125" style="268" customWidth="1"/>
    <col min="11269" max="11271" width="35.5703125" style="268" customWidth="1"/>
    <col min="11272" max="11272" width="10.140625" style="268" customWidth="1"/>
    <col min="11273" max="11520" width="0" style="268" hidden="1"/>
    <col min="11521" max="11522" width="0" style="268" hidden="1" customWidth="1"/>
    <col min="11523" max="11523" width="2.7109375" style="268" customWidth="1"/>
    <col min="11524" max="11524" width="92.42578125" style="268" customWidth="1"/>
    <col min="11525" max="11527" width="35.5703125" style="268" customWidth="1"/>
    <col min="11528" max="11528" width="10.140625" style="268" customWidth="1"/>
    <col min="11529" max="11776" width="0" style="268" hidden="1"/>
    <col min="11777" max="11778" width="0" style="268" hidden="1" customWidth="1"/>
    <col min="11779" max="11779" width="2.7109375" style="268" customWidth="1"/>
    <col min="11780" max="11780" width="92.42578125" style="268" customWidth="1"/>
    <col min="11781" max="11783" width="35.5703125" style="268" customWidth="1"/>
    <col min="11784" max="11784" width="10.140625" style="268" customWidth="1"/>
    <col min="11785" max="12032" width="0" style="268" hidden="1"/>
    <col min="12033" max="12034" width="0" style="268" hidden="1" customWidth="1"/>
    <col min="12035" max="12035" width="2.7109375" style="268" customWidth="1"/>
    <col min="12036" max="12036" width="92.42578125" style="268" customWidth="1"/>
    <col min="12037" max="12039" width="35.5703125" style="268" customWidth="1"/>
    <col min="12040" max="12040" width="10.140625" style="268" customWidth="1"/>
    <col min="12041" max="12288" width="0" style="268" hidden="1"/>
    <col min="12289" max="12290" width="0" style="268" hidden="1" customWidth="1"/>
    <col min="12291" max="12291" width="2.7109375" style="268" customWidth="1"/>
    <col min="12292" max="12292" width="92.42578125" style="268" customWidth="1"/>
    <col min="12293" max="12295" width="35.5703125" style="268" customWidth="1"/>
    <col min="12296" max="12296" width="10.140625" style="268" customWidth="1"/>
    <col min="12297" max="12544" width="0" style="268" hidden="1"/>
    <col min="12545" max="12546" width="0" style="268" hidden="1" customWidth="1"/>
    <col min="12547" max="12547" width="2.7109375" style="268" customWidth="1"/>
    <col min="12548" max="12548" width="92.42578125" style="268" customWidth="1"/>
    <col min="12549" max="12551" width="35.5703125" style="268" customWidth="1"/>
    <col min="12552" max="12552" width="10.140625" style="268" customWidth="1"/>
    <col min="12553" max="12800" width="0" style="268" hidden="1"/>
    <col min="12801" max="12802" width="0" style="268" hidden="1" customWidth="1"/>
    <col min="12803" max="12803" width="2.7109375" style="268" customWidth="1"/>
    <col min="12804" max="12804" width="92.42578125" style="268" customWidth="1"/>
    <col min="12805" max="12807" width="35.5703125" style="268" customWidth="1"/>
    <col min="12808" max="12808" width="10.140625" style="268" customWidth="1"/>
    <col min="12809" max="13056" width="0" style="268" hidden="1"/>
    <col min="13057" max="13058" width="0" style="268" hidden="1" customWidth="1"/>
    <col min="13059" max="13059" width="2.7109375" style="268" customWidth="1"/>
    <col min="13060" max="13060" width="92.42578125" style="268" customWidth="1"/>
    <col min="13061" max="13063" width="35.5703125" style="268" customWidth="1"/>
    <col min="13064" max="13064" width="10.140625" style="268" customWidth="1"/>
    <col min="13065" max="13312" width="0" style="268" hidden="1"/>
    <col min="13313" max="13314" width="0" style="268" hidden="1" customWidth="1"/>
    <col min="13315" max="13315" width="2.7109375" style="268" customWidth="1"/>
    <col min="13316" max="13316" width="92.42578125" style="268" customWidth="1"/>
    <col min="13317" max="13319" width="35.5703125" style="268" customWidth="1"/>
    <col min="13320" max="13320" width="10.140625" style="268" customWidth="1"/>
    <col min="13321" max="13568" width="0" style="268" hidden="1"/>
    <col min="13569" max="13570" width="0" style="268" hidden="1" customWidth="1"/>
    <col min="13571" max="13571" width="2.7109375" style="268" customWidth="1"/>
    <col min="13572" max="13572" width="92.42578125" style="268" customWidth="1"/>
    <col min="13573" max="13575" width="35.5703125" style="268" customWidth="1"/>
    <col min="13576" max="13576" width="10.140625" style="268" customWidth="1"/>
    <col min="13577" max="13824" width="0" style="268" hidden="1"/>
    <col min="13825" max="13826" width="0" style="268" hidden="1" customWidth="1"/>
    <col min="13827" max="13827" width="2.7109375" style="268" customWidth="1"/>
    <col min="13828" max="13828" width="92.42578125" style="268" customWidth="1"/>
    <col min="13829" max="13831" width="35.5703125" style="268" customWidth="1"/>
    <col min="13832" max="13832" width="10.140625" style="268" customWidth="1"/>
    <col min="13833" max="14080" width="0" style="268" hidden="1"/>
    <col min="14081" max="14082" width="0" style="268" hidden="1" customWidth="1"/>
    <col min="14083" max="14083" width="2.7109375" style="268" customWidth="1"/>
    <col min="14084" max="14084" width="92.42578125" style="268" customWidth="1"/>
    <col min="14085" max="14087" width="35.5703125" style="268" customWidth="1"/>
    <col min="14088" max="14088" width="10.140625" style="268" customWidth="1"/>
    <col min="14089" max="14336" width="0" style="268" hidden="1"/>
    <col min="14337" max="14338" width="0" style="268" hidden="1" customWidth="1"/>
    <col min="14339" max="14339" width="2.7109375" style="268" customWidth="1"/>
    <col min="14340" max="14340" width="92.42578125" style="268" customWidth="1"/>
    <col min="14341" max="14343" width="35.5703125" style="268" customWidth="1"/>
    <col min="14344" max="14344" width="10.140625" style="268" customWidth="1"/>
    <col min="14345" max="14592" width="0" style="268" hidden="1"/>
    <col min="14593" max="14594" width="0" style="268" hidden="1" customWidth="1"/>
    <col min="14595" max="14595" width="2.7109375" style="268" customWidth="1"/>
    <col min="14596" max="14596" width="92.42578125" style="268" customWidth="1"/>
    <col min="14597" max="14599" width="35.5703125" style="268" customWidth="1"/>
    <col min="14600" max="14600" width="10.140625" style="268" customWidth="1"/>
    <col min="14601" max="14848" width="0" style="268" hidden="1"/>
    <col min="14849" max="14850" width="0" style="268" hidden="1" customWidth="1"/>
    <col min="14851" max="14851" width="2.7109375" style="268" customWidth="1"/>
    <col min="14852" max="14852" width="92.42578125" style="268" customWidth="1"/>
    <col min="14853" max="14855" width="35.5703125" style="268" customWidth="1"/>
    <col min="14856" max="14856" width="10.140625" style="268" customWidth="1"/>
    <col min="14857" max="15104" width="0" style="268" hidden="1"/>
    <col min="15105" max="15106" width="0" style="268" hidden="1" customWidth="1"/>
    <col min="15107" max="15107" width="2.7109375" style="268" customWidth="1"/>
    <col min="15108" max="15108" width="92.42578125" style="268" customWidth="1"/>
    <col min="15109" max="15111" width="35.5703125" style="268" customWidth="1"/>
    <col min="15112" max="15112" width="10.140625" style="268" customWidth="1"/>
    <col min="15113" max="15360" width="0" style="268" hidden="1"/>
    <col min="15361" max="15362" width="0" style="268" hidden="1" customWidth="1"/>
    <col min="15363" max="15363" width="2.7109375" style="268" customWidth="1"/>
    <col min="15364" max="15364" width="92.42578125" style="268" customWidth="1"/>
    <col min="15365" max="15367" width="35.5703125" style="268" customWidth="1"/>
    <col min="15368" max="15368" width="10.140625" style="268" customWidth="1"/>
    <col min="15369" max="15616" width="0" style="268" hidden="1"/>
    <col min="15617" max="15618" width="0" style="268" hidden="1" customWidth="1"/>
    <col min="15619" max="15619" width="2.7109375" style="268" customWidth="1"/>
    <col min="15620" max="15620" width="92.42578125" style="268" customWidth="1"/>
    <col min="15621" max="15623" width="35.5703125" style="268" customWidth="1"/>
    <col min="15624" max="15624" width="10.140625" style="268" customWidth="1"/>
    <col min="15625" max="15872" width="0" style="268" hidden="1"/>
    <col min="15873" max="15874" width="0" style="268" hidden="1" customWidth="1"/>
    <col min="15875" max="15875" width="2.7109375" style="268" customWidth="1"/>
    <col min="15876" max="15876" width="92.42578125" style="268" customWidth="1"/>
    <col min="15877" max="15879" width="35.5703125" style="268" customWidth="1"/>
    <col min="15880" max="15880" width="10.140625" style="268" customWidth="1"/>
    <col min="15881" max="16128" width="0" style="268" hidden="1"/>
    <col min="16129" max="16130" width="0" style="268" hidden="1" customWidth="1"/>
    <col min="16131" max="16131" width="2.7109375" style="268" customWidth="1"/>
    <col min="16132" max="16132" width="92.42578125" style="268" customWidth="1"/>
    <col min="16133" max="16135" width="35.5703125" style="268" customWidth="1"/>
    <col min="16136" max="16136" width="10.140625" style="268" customWidth="1"/>
    <col min="16137" max="16384" width="0" style="268" hidden="1"/>
  </cols>
  <sheetData>
    <row r="1" spans="1:260">
      <c r="A1" s="265"/>
      <c r="B1" s="265"/>
      <c r="C1" s="265"/>
      <c r="D1" s="265"/>
      <c r="E1" s="266"/>
      <c r="F1" s="266"/>
      <c r="G1" s="266"/>
      <c r="H1" s="265"/>
      <c r="I1" s="265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</row>
    <row r="2" spans="1:260">
      <c r="A2" s="265"/>
      <c r="B2" s="265"/>
      <c r="C2" s="265"/>
      <c r="D2" s="265"/>
      <c r="E2" s="266"/>
      <c r="F2" s="266"/>
      <c r="G2" s="266"/>
      <c r="H2" s="265"/>
      <c r="I2" s="265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</row>
    <row r="3" spans="1:260" ht="15.75">
      <c r="A3" s="265"/>
      <c r="B3" s="265"/>
      <c r="C3" s="265"/>
      <c r="D3" s="357" t="s">
        <v>328</v>
      </c>
      <c r="E3" s="357"/>
      <c r="F3" s="357"/>
      <c r="G3" s="357"/>
      <c r="H3" s="265"/>
      <c r="I3" s="265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</row>
    <row r="4" spans="1:260">
      <c r="A4" s="265"/>
      <c r="B4" s="265"/>
      <c r="C4" s="265"/>
      <c r="D4" s="265"/>
      <c r="E4" s="266"/>
      <c r="F4" s="266"/>
      <c r="G4" s="266"/>
      <c r="H4" s="265"/>
      <c r="I4" s="265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</row>
    <row r="5" spans="1:260">
      <c r="A5" s="265"/>
      <c r="B5" s="265"/>
      <c r="C5" s="265"/>
      <c r="D5" s="358" t="s">
        <v>521</v>
      </c>
      <c r="E5" s="359"/>
      <c r="F5" s="359"/>
      <c r="G5" s="360"/>
      <c r="H5" s="265"/>
      <c r="I5" s="265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</row>
    <row r="6" spans="1:260">
      <c r="A6" s="265"/>
      <c r="B6" s="265"/>
      <c r="C6" s="265"/>
      <c r="D6" s="361" t="s">
        <v>328</v>
      </c>
      <c r="E6" s="362"/>
      <c r="F6" s="362"/>
      <c r="G6" s="363"/>
      <c r="H6" s="265"/>
      <c r="I6" s="265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</row>
    <row r="7" spans="1:260">
      <c r="A7" s="265"/>
      <c r="B7" s="265"/>
      <c r="C7" s="265"/>
      <c r="D7" s="364" t="s">
        <v>528</v>
      </c>
      <c r="E7" s="365"/>
      <c r="F7" s="365"/>
      <c r="G7" s="366"/>
      <c r="H7" s="265"/>
      <c r="I7" s="265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</row>
    <row r="8" spans="1:260">
      <c r="A8" s="265"/>
      <c r="B8" s="265"/>
      <c r="C8" s="265"/>
      <c r="D8" s="367" t="s">
        <v>329</v>
      </c>
      <c r="E8" s="368"/>
      <c r="F8" s="368"/>
      <c r="G8" s="369"/>
      <c r="H8" s="265"/>
      <c r="I8" s="265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</row>
    <row r="9" spans="1:260">
      <c r="A9" s="265"/>
      <c r="B9" s="265"/>
      <c r="C9" s="265"/>
      <c r="D9" s="265"/>
      <c r="E9" s="266"/>
      <c r="F9" s="266"/>
      <c r="G9" s="266"/>
      <c r="H9" s="265"/>
      <c r="I9" s="265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</row>
    <row r="10" spans="1:260" ht="30">
      <c r="A10" s="265"/>
      <c r="B10" s="265"/>
      <c r="C10" s="265"/>
      <c r="D10" s="269" t="s">
        <v>330</v>
      </c>
      <c r="E10" s="270" t="s">
        <v>368</v>
      </c>
      <c r="F10" s="270" t="s">
        <v>153</v>
      </c>
      <c r="G10" s="270" t="s">
        <v>369</v>
      </c>
      <c r="H10" s="265"/>
      <c r="I10" s="26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</row>
    <row r="11" spans="1:260" ht="15.75">
      <c r="A11" s="265"/>
      <c r="B11" s="265"/>
      <c r="C11" s="265"/>
      <c r="D11" s="271" t="s">
        <v>331</v>
      </c>
      <c r="E11" s="272">
        <f>+E12+E13+E14</f>
        <v>528432459</v>
      </c>
      <c r="F11" s="272">
        <f>+F12+F13+F14</f>
        <v>661473809.0999999</v>
      </c>
      <c r="G11" s="272">
        <f>+G12+G13+G14</f>
        <v>634878644.46000004</v>
      </c>
      <c r="H11" s="265"/>
      <c r="I11" s="273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IZ11" s="274"/>
    </row>
    <row r="12" spans="1:260">
      <c r="A12" s="265"/>
      <c r="B12" s="265"/>
      <c r="C12" s="265"/>
      <c r="D12" s="275" t="s">
        <v>332</v>
      </c>
      <c r="E12" s="276">
        <f>+E41</f>
        <v>288826784</v>
      </c>
      <c r="F12" s="276">
        <f>+F41</f>
        <v>410296514.07999998</v>
      </c>
      <c r="G12" s="276">
        <f>+G41</f>
        <v>383701349.44</v>
      </c>
      <c r="H12" s="265"/>
      <c r="I12" s="273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1:260">
      <c r="A13" s="265"/>
      <c r="B13" s="265"/>
      <c r="C13" s="265"/>
      <c r="D13" s="275" t="s">
        <v>333</v>
      </c>
      <c r="E13" s="277">
        <f>+E51</f>
        <v>239605675</v>
      </c>
      <c r="F13" s="277">
        <f>+F51</f>
        <v>251177295.01999998</v>
      </c>
      <c r="G13" s="277">
        <f>+G51</f>
        <v>251177295.01999998</v>
      </c>
      <c r="H13" s="265"/>
      <c r="I13" s="265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</row>
    <row r="14" spans="1:260">
      <c r="A14" s="265"/>
      <c r="B14" s="265"/>
      <c r="C14" s="265"/>
      <c r="D14" s="275" t="s">
        <v>334</v>
      </c>
      <c r="E14" s="277">
        <f>+E42+E52</f>
        <v>0</v>
      </c>
      <c r="F14" s="277">
        <f>+F42+F52</f>
        <v>0</v>
      </c>
      <c r="G14" s="277">
        <f>+G42+G52</f>
        <v>0</v>
      </c>
      <c r="H14" s="265"/>
      <c r="I14" s="265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</row>
    <row r="15" spans="1:260" ht="17.25">
      <c r="A15" s="265"/>
      <c r="B15" s="265"/>
      <c r="C15" s="265"/>
      <c r="D15" s="271" t="s">
        <v>335</v>
      </c>
      <c r="E15" s="272">
        <f>+E16+E17</f>
        <v>528432459</v>
      </c>
      <c r="F15" s="272">
        <f t="shared" ref="F15:G15" si="0">+F16+F17</f>
        <v>643940728.92000008</v>
      </c>
      <c r="G15" s="272">
        <f t="shared" si="0"/>
        <v>602354270.1099999</v>
      </c>
      <c r="H15" s="265"/>
      <c r="I15" s="273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</row>
    <row r="16" spans="1:260">
      <c r="A16" s="265"/>
      <c r="B16" s="265"/>
      <c r="C16" s="265"/>
      <c r="D16" s="275" t="s">
        <v>336</v>
      </c>
      <c r="E16" s="277">
        <f>+E45</f>
        <v>288826784</v>
      </c>
      <c r="F16" s="277">
        <f>+F45</f>
        <v>393076651.67000002</v>
      </c>
      <c r="G16" s="277">
        <f>+G45</f>
        <v>354704817.74999994</v>
      </c>
      <c r="H16" s="265"/>
      <c r="I16" s="273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</row>
    <row r="17" spans="1:260">
      <c r="A17" s="265"/>
      <c r="B17" s="265"/>
      <c r="C17" s="265"/>
      <c r="D17" s="275" t="s">
        <v>337</v>
      </c>
      <c r="E17" s="277">
        <f>+E55</f>
        <v>239605675</v>
      </c>
      <c r="F17" s="277">
        <f>+F55</f>
        <v>250864077.25</v>
      </c>
      <c r="G17" s="277">
        <f>+G55</f>
        <v>247649452.36000001</v>
      </c>
      <c r="H17" s="370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  <c r="FQ17" s="371"/>
      <c r="FR17" s="371"/>
      <c r="FS17" s="371"/>
      <c r="FT17" s="371"/>
      <c r="FU17" s="371"/>
      <c r="FV17" s="371"/>
      <c r="FW17" s="371"/>
      <c r="FX17" s="371"/>
      <c r="FY17" s="371"/>
      <c r="FZ17" s="371"/>
      <c r="GA17" s="371"/>
      <c r="GB17" s="371"/>
      <c r="GC17" s="371"/>
      <c r="GD17" s="371"/>
      <c r="GE17" s="371"/>
      <c r="GF17" s="371"/>
      <c r="GG17" s="371"/>
      <c r="GH17" s="371"/>
      <c r="GI17" s="371"/>
      <c r="GJ17" s="371"/>
      <c r="GK17" s="371"/>
      <c r="GL17" s="371"/>
      <c r="GM17" s="371"/>
      <c r="GN17" s="371"/>
      <c r="GO17" s="371"/>
      <c r="GP17" s="371"/>
      <c r="GQ17" s="371"/>
      <c r="GR17" s="371"/>
      <c r="GS17" s="371"/>
      <c r="GT17" s="371"/>
      <c r="GU17" s="371"/>
      <c r="GV17" s="371"/>
      <c r="GW17" s="371"/>
      <c r="GX17" s="371"/>
      <c r="GY17" s="371"/>
      <c r="GZ17" s="371"/>
      <c r="HA17" s="371"/>
      <c r="HB17" s="371"/>
      <c r="HC17" s="371"/>
      <c r="HD17" s="371"/>
      <c r="HE17" s="371"/>
      <c r="HF17" s="371"/>
      <c r="HG17" s="371"/>
      <c r="HH17" s="371"/>
      <c r="HI17" s="371"/>
      <c r="HJ17" s="371"/>
      <c r="HK17" s="371"/>
      <c r="HL17" s="371"/>
      <c r="HM17" s="371"/>
      <c r="HN17" s="371"/>
      <c r="HO17" s="371"/>
      <c r="HP17" s="371"/>
      <c r="HQ17" s="371"/>
      <c r="HR17" s="371"/>
      <c r="HS17" s="371"/>
      <c r="HT17" s="371"/>
      <c r="HU17" s="371"/>
      <c r="HV17" s="371"/>
      <c r="HW17" s="371"/>
      <c r="HX17" s="371"/>
      <c r="HY17" s="371"/>
      <c r="HZ17" s="371"/>
      <c r="IA17" s="371"/>
      <c r="IB17" s="371"/>
      <c r="IC17" s="371"/>
      <c r="ID17" s="371"/>
      <c r="IE17" s="371"/>
      <c r="IF17" s="371"/>
      <c r="IG17" s="371"/>
      <c r="IH17" s="371"/>
      <c r="II17" s="371"/>
      <c r="IJ17" s="371"/>
      <c r="IK17" s="371"/>
      <c r="IL17" s="371"/>
      <c r="IM17" s="371"/>
      <c r="IN17" s="371"/>
      <c r="IO17" s="371"/>
      <c r="IP17" s="371"/>
      <c r="IQ17" s="371"/>
      <c r="IR17" s="371"/>
      <c r="IS17" s="371"/>
      <c r="IT17" s="371"/>
      <c r="IU17" s="371"/>
      <c r="IV17" s="371"/>
      <c r="IW17" s="371"/>
      <c r="IX17" s="371"/>
      <c r="IY17" s="371"/>
      <c r="IZ17" s="371"/>
    </row>
    <row r="18" spans="1:260" ht="15.75">
      <c r="A18" s="265"/>
      <c r="B18" s="265"/>
      <c r="C18" s="265"/>
      <c r="D18" s="271" t="s">
        <v>338</v>
      </c>
      <c r="E18" s="278">
        <f>+E19+E20</f>
        <v>0</v>
      </c>
      <c r="F18" s="272">
        <f t="shared" ref="F18:G18" si="1">+F19+F20</f>
        <v>4207675.24</v>
      </c>
      <c r="G18" s="272">
        <f t="shared" si="1"/>
        <v>4207675.24</v>
      </c>
      <c r="H18" s="265"/>
      <c r="I18" s="273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</row>
    <row r="19" spans="1:260">
      <c r="A19" s="265"/>
      <c r="B19" s="265"/>
      <c r="C19" s="265"/>
      <c r="D19" s="275" t="s">
        <v>339</v>
      </c>
      <c r="E19" s="279">
        <v>0</v>
      </c>
      <c r="F19" s="277">
        <f>+F46</f>
        <v>4207675.24</v>
      </c>
      <c r="G19" s="277">
        <f>+G46</f>
        <v>4207675.24</v>
      </c>
      <c r="H19" s="265"/>
      <c r="I19" s="273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</row>
    <row r="20" spans="1:260">
      <c r="A20" s="265"/>
      <c r="B20" s="265"/>
      <c r="C20" s="265"/>
      <c r="D20" s="275" t="s">
        <v>340</v>
      </c>
      <c r="E20" s="279">
        <v>0</v>
      </c>
      <c r="F20" s="277">
        <f>+F56</f>
        <v>0</v>
      </c>
      <c r="G20" s="277">
        <f>+G56</f>
        <v>0</v>
      </c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</row>
    <row r="21" spans="1:260" ht="15.75">
      <c r="A21" s="265"/>
      <c r="B21" s="265"/>
      <c r="C21" s="265"/>
      <c r="D21" s="271" t="s">
        <v>341</v>
      </c>
      <c r="E21" s="272">
        <f>+E11-E15+E18</f>
        <v>0</v>
      </c>
      <c r="F21" s="272">
        <f>+F11-F15+F18</f>
        <v>21740755.41999983</v>
      </c>
      <c r="G21" s="272">
        <f>+G11-G15+G18</f>
        <v>36732049.590000145</v>
      </c>
      <c r="H21" s="265"/>
      <c r="I21" s="27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</row>
    <row r="22" spans="1:260" ht="15.75">
      <c r="A22" s="265"/>
      <c r="B22" s="265"/>
      <c r="C22" s="265"/>
      <c r="D22" s="271" t="s">
        <v>342</v>
      </c>
      <c r="E22" s="272">
        <f>+E21-E38</f>
        <v>0</v>
      </c>
      <c r="F22" s="272">
        <f>+F21-F38</f>
        <v>21740755.41999983</v>
      </c>
      <c r="G22" s="272">
        <f t="shared" ref="G22" si="2">+G21-G38</f>
        <v>36732049.590000145</v>
      </c>
      <c r="H22" s="265"/>
      <c r="I22" s="27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</row>
    <row r="23" spans="1:260" ht="30">
      <c r="A23" s="265"/>
      <c r="B23" s="265"/>
      <c r="C23" s="265"/>
      <c r="D23" s="280" t="s">
        <v>343</v>
      </c>
      <c r="E23" s="281">
        <f>+E22-E18</f>
        <v>0</v>
      </c>
      <c r="F23" s="281">
        <f>+F22-F18</f>
        <v>17533080.179999828</v>
      </c>
      <c r="G23" s="281">
        <f>+G22-G18</f>
        <v>32524374.350000143</v>
      </c>
      <c r="H23" s="265"/>
      <c r="I23" s="27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</row>
    <row r="24" spans="1:260">
      <c r="A24" s="265"/>
      <c r="B24" s="265"/>
      <c r="C24" s="265"/>
      <c r="D24" s="265"/>
      <c r="E24" s="266"/>
      <c r="F24" s="266"/>
      <c r="G24" s="266"/>
      <c r="H24" s="265"/>
      <c r="I24" s="27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</row>
    <row r="25" spans="1:260">
      <c r="A25" s="265"/>
      <c r="B25" s="265"/>
      <c r="C25" s="265"/>
      <c r="D25" s="269" t="s">
        <v>128</v>
      </c>
      <c r="E25" s="270" t="s">
        <v>150</v>
      </c>
      <c r="F25" s="270" t="s">
        <v>153</v>
      </c>
      <c r="G25" s="270" t="s">
        <v>154</v>
      </c>
      <c r="H25" s="265"/>
      <c r="I25" s="273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</row>
    <row r="26" spans="1:260" ht="15.75">
      <c r="A26" s="265"/>
      <c r="B26" s="265"/>
      <c r="C26" s="265"/>
      <c r="D26" s="271" t="s">
        <v>344</v>
      </c>
      <c r="E26" s="272">
        <f>+E27+E28</f>
        <v>0</v>
      </c>
      <c r="F26" s="272">
        <f t="shared" ref="F26:G26" si="3">+F27+F28</f>
        <v>0</v>
      </c>
      <c r="G26" s="272">
        <f t="shared" si="3"/>
        <v>0</v>
      </c>
      <c r="H26" s="265"/>
      <c r="I26" s="273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</row>
    <row r="27" spans="1:260">
      <c r="A27" s="265"/>
      <c r="B27" s="265"/>
      <c r="C27" s="265"/>
      <c r="D27" s="275" t="s">
        <v>345</v>
      </c>
      <c r="E27" s="277">
        <f>+'[3]F6a. EAEPE OG'!D75-'[3]F6a. EAEPE OG'!D76</f>
        <v>0</v>
      </c>
      <c r="F27" s="277">
        <v>0</v>
      </c>
      <c r="G27" s="277">
        <v>0</v>
      </c>
      <c r="H27" s="265"/>
      <c r="I27" s="273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</row>
    <row r="28" spans="1:260">
      <c r="A28" s="265"/>
      <c r="B28" s="265"/>
      <c r="C28" s="265"/>
      <c r="D28" s="275" t="s">
        <v>346</v>
      </c>
      <c r="E28" s="277">
        <f>+'[3]F6a. EAEPE OG'!D147</f>
        <v>0</v>
      </c>
      <c r="F28" s="277">
        <f>+'[3]F6a. EAEPE OG'!G148</f>
        <v>0</v>
      </c>
      <c r="G28" s="277">
        <f>+'[3]F6a. EAEPE OG'!H148</f>
        <v>0</v>
      </c>
      <c r="H28" s="265"/>
      <c r="I28" s="265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</row>
    <row r="29" spans="1:260" ht="15.75">
      <c r="A29" s="265"/>
      <c r="B29" s="265"/>
      <c r="C29" s="265"/>
      <c r="D29" s="280" t="s">
        <v>347</v>
      </c>
      <c r="E29" s="281">
        <f>+E23+E26</f>
        <v>0</v>
      </c>
      <c r="F29" s="281">
        <f>+F23+F26</f>
        <v>17533080.179999828</v>
      </c>
      <c r="G29" s="281">
        <f t="shared" ref="G29" si="4">+G23+G26</f>
        <v>32524374.350000143</v>
      </c>
      <c r="H29" s="265"/>
      <c r="I29" s="273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</row>
    <row r="30" spans="1:260">
      <c r="A30" s="265"/>
      <c r="B30" s="265"/>
      <c r="C30" s="265"/>
      <c r="D30" s="265"/>
      <c r="E30" s="266"/>
      <c r="F30" s="266"/>
      <c r="G30" s="266"/>
      <c r="H30" s="265"/>
      <c r="I30" s="273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</row>
    <row r="31" spans="1:260" ht="30">
      <c r="A31" s="265"/>
      <c r="B31" s="265"/>
      <c r="C31" s="265"/>
      <c r="D31" s="269" t="s">
        <v>128</v>
      </c>
      <c r="E31" s="270" t="s">
        <v>348</v>
      </c>
      <c r="F31" s="270" t="s">
        <v>153</v>
      </c>
      <c r="G31" s="270" t="s">
        <v>370</v>
      </c>
      <c r="H31" s="265"/>
      <c r="I31" s="265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</row>
    <row r="32" spans="1:260" ht="15.75">
      <c r="A32" s="265"/>
      <c r="B32" s="265"/>
      <c r="C32" s="265"/>
      <c r="D32" s="282" t="s">
        <v>349</v>
      </c>
      <c r="E32" s="283">
        <f>+E33+E34</f>
        <v>0</v>
      </c>
      <c r="F32" s="283">
        <f t="shared" ref="F32:G32" si="5">+F33+F34</f>
        <v>0</v>
      </c>
      <c r="G32" s="283">
        <f t="shared" si="5"/>
        <v>0</v>
      </c>
      <c r="H32" s="265"/>
      <c r="I32" s="265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</row>
    <row r="33" spans="1:260">
      <c r="A33" s="265"/>
      <c r="B33" s="265"/>
      <c r="C33" s="265"/>
      <c r="D33" s="284" t="s">
        <v>350</v>
      </c>
      <c r="E33" s="285">
        <f>+'[3]F5. EAID'!B68</f>
        <v>0</v>
      </c>
      <c r="F33" s="285">
        <f>+'[3]F5. EAID'!E68</f>
        <v>0</v>
      </c>
      <c r="G33" s="285">
        <f>+'[3]F5. EAID'!F68</f>
        <v>0</v>
      </c>
      <c r="H33" s="26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</row>
    <row r="34" spans="1:260">
      <c r="A34" s="265"/>
      <c r="B34" s="265"/>
      <c r="C34" s="265"/>
      <c r="D34" s="284" t="s">
        <v>351</v>
      </c>
      <c r="E34" s="285">
        <f>+'[3]F5. EAID'!B69</f>
        <v>0</v>
      </c>
      <c r="F34" s="285">
        <f>+'[3]F5. EAID'!E69</f>
        <v>0</v>
      </c>
      <c r="G34" s="285">
        <f>+'[3]F5. EAID'!F69</f>
        <v>0</v>
      </c>
      <c r="H34" s="265"/>
      <c r="I34" s="265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</row>
    <row r="35" spans="1:260" ht="15.75">
      <c r="A35" s="265"/>
      <c r="B35" s="265"/>
      <c r="C35" s="265"/>
      <c r="D35" s="282" t="s">
        <v>352</v>
      </c>
      <c r="E35" s="283">
        <f>+E36+E37</f>
        <v>0</v>
      </c>
      <c r="F35" s="283">
        <f t="shared" ref="F35:G35" si="6">+F36+F37</f>
        <v>0</v>
      </c>
      <c r="G35" s="283">
        <f t="shared" si="6"/>
        <v>0</v>
      </c>
      <c r="H35" s="265"/>
      <c r="I35" s="273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</row>
    <row r="36" spans="1:260">
      <c r="A36" s="265"/>
      <c r="B36" s="265"/>
      <c r="C36" s="265"/>
      <c r="D36" s="284" t="s">
        <v>353</v>
      </c>
      <c r="E36" s="285">
        <f>+'[3]F6a. EAEPE OG'!D76</f>
        <v>0</v>
      </c>
      <c r="F36" s="285">
        <f>+'[3]F6a. EAEPE OG'!G76</f>
        <v>0</v>
      </c>
      <c r="G36" s="285">
        <f>+'[3]F6a. EAEPE OG'!H76</f>
        <v>0</v>
      </c>
      <c r="H36" s="265"/>
      <c r="I36" s="273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</row>
    <row r="37" spans="1:260">
      <c r="A37" s="265"/>
      <c r="B37" s="265"/>
      <c r="C37" s="265"/>
      <c r="D37" s="284" t="s">
        <v>354</v>
      </c>
      <c r="E37" s="285">
        <f>+'[3]F6a. EAEPE OG'!D149</f>
        <v>0</v>
      </c>
      <c r="F37" s="285">
        <f>+'[3]F6a. EAEPE OG'!G149</f>
        <v>0</v>
      </c>
      <c r="G37" s="285">
        <f>+'[3]F6a. EAEPE OG'!H149</f>
        <v>0</v>
      </c>
      <c r="H37" s="265"/>
      <c r="I37" s="265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</row>
    <row r="38" spans="1:260" ht="15.75">
      <c r="A38" s="265"/>
      <c r="B38" s="265"/>
      <c r="C38" s="265"/>
      <c r="D38" s="286" t="s">
        <v>355</v>
      </c>
      <c r="E38" s="287">
        <f>+E32-E35</f>
        <v>0</v>
      </c>
      <c r="F38" s="287">
        <f t="shared" ref="F38:G38" si="7">+F32-F35</f>
        <v>0</v>
      </c>
      <c r="G38" s="287">
        <f t="shared" si="7"/>
        <v>0</v>
      </c>
      <c r="H38" s="265"/>
      <c r="I38" s="27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</row>
    <row r="39" spans="1:260">
      <c r="A39" s="265"/>
      <c r="B39" s="265"/>
      <c r="C39" s="265"/>
      <c r="D39" s="265"/>
      <c r="E39" s="266"/>
      <c r="F39" s="266"/>
      <c r="G39" s="266"/>
      <c r="H39" s="265"/>
      <c r="I39" s="273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</row>
    <row r="40" spans="1:260" ht="30">
      <c r="A40" s="265"/>
      <c r="B40" s="265"/>
      <c r="C40" s="265"/>
      <c r="D40" s="269" t="s">
        <v>128</v>
      </c>
      <c r="E40" s="270" t="s">
        <v>348</v>
      </c>
      <c r="F40" s="270" t="s">
        <v>153</v>
      </c>
      <c r="G40" s="270" t="s">
        <v>370</v>
      </c>
      <c r="H40" s="265"/>
      <c r="I40" s="265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</row>
    <row r="41" spans="1:260">
      <c r="A41" s="265"/>
      <c r="B41" s="265"/>
      <c r="C41" s="265"/>
      <c r="D41" s="288" t="s">
        <v>356</v>
      </c>
      <c r="E41" s="285">
        <f>+'F5. EAID'!B41</f>
        <v>288826784</v>
      </c>
      <c r="F41" s="285">
        <f>+'F5. EAID'!E41</f>
        <v>410296514.07999998</v>
      </c>
      <c r="G41" s="285">
        <f>+'F5. EAID'!F41</f>
        <v>383701349.44</v>
      </c>
      <c r="H41" s="265"/>
      <c r="I41" s="273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</row>
    <row r="42" spans="1:260">
      <c r="A42" s="265"/>
      <c r="B42" s="265"/>
      <c r="C42" s="265"/>
      <c r="D42" s="288" t="s">
        <v>357</v>
      </c>
      <c r="E42" s="289">
        <f>+E43-E44</f>
        <v>0</v>
      </c>
      <c r="F42" s="289">
        <f t="shared" ref="F42:G42" si="8">+F43-F44</f>
        <v>0</v>
      </c>
      <c r="G42" s="289">
        <f t="shared" si="8"/>
        <v>0</v>
      </c>
      <c r="H42" s="265"/>
      <c r="I42" s="273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</row>
    <row r="43" spans="1:260">
      <c r="A43" s="265"/>
      <c r="B43" s="265"/>
      <c r="C43" s="265"/>
      <c r="D43" s="284" t="s">
        <v>350</v>
      </c>
      <c r="E43" s="285">
        <f>+'[3]F5. EAID'!B68</f>
        <v>0</v>
      </c>
      <c r="F43" s="285">
        <f>+'[3]F5. EAID'!E68</f>
        <v>0</v>
      </c>
      <c r="G43" s="285">
        <f>+'[3]F5. EAID'!F68</f>
        <v>0</v>
      </c>
      <c r="H43" s="265"/>
      <c r="I43" s="265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</row>
    <row r="44" spans="1:260">
      <c r="A44" s="265"/>
      <c r="B44" s="265"/>
      <c r="C44" s="265"/>
      <c r="D44" s="284" t="s">
        <v>353</v>
      </c>
      <c r="E44" s="285">
        <f>+E36</f>
        <v>0</v>
      </c>
      <c r="F44" s="285">
        <v>0</v>
      </c>
      <c r="G44" s="285">
        <f t="shared" ref="G44" si="9">+G36</f>
        <v>0</v>
      </c>
      <c r="H44" s="265"/>
      <c r="I44" s="265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</row>
    <row r="45" spans="1:260">
      <c r="A45" s="265"/>
      <c r="B45" s="265"/>
      <c r="C45" s="265"/>
      <c r="D45" s="288" t="s">
        <v>336</v>
      </c>
      <c r="E45" s="285">
        <f>+'F6b. EAEPE ADMVA'!B10</f>
        <v>288826784</v>
      </c>
      <c r="F45" s="285">
        <f>+'F6b. EAEPE ADMVA'!E10</f>
        <v>393076651.67000002</v>
      </c>
      <c r="G45" s="285">
        <f>+'F6b. EAEPE ADMVA'!F10</f>
        <v>354704817.74999994</v>
      </c>
      <c r="H45" s="265"/>
      <c r="I45" s="265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</row>
    <row r="46" spans="1:260">
      <c r="A46" s="265"/>
      <c r="B46" s="265"/>
      <c r="C46" s="265"/>
      <c r="D46" s="288" t="s">
        <v>339</v>
      </c>
      <c r="E46" s="290">
        <v>0</v>
      </c>
      <c r="F46" s="285">
        <v>4207675.24</v>
      </c>
      <c r="G46" s="285">
        <f>+F46</f>
        <v>4207675.24</v>
      </c>
      <c r="H46" s="265"/>
      <c r="I46" s="265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</row>
    <row r="47" spans="1:260" ht="15.75">
      <c r="A47" s="265"/>
      <c r="B47" s="265"/>
      <c r="C47" s="265"/>
      <c r="D47" s="282" t="s">
        <v>358</v>
      </c>
      <c r="E47" s="283">
        <f>+E41+E42-E45+E46</f>
        <v>0</v>
      </c>
      <c r="F47" s="283">
        <f>+F41+F42-F45+F46</f>
        <v>21427537.649999969</v>
      </c>
      <c r="G47" s="283">
        <f>+G41+G42-G45+G46</f>
        <v>33204206.930000059</v>
      </c>
      <c r="H47" s="265"/>
      <c r="I47" s="273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</row>
    <row r="48" spans="1:260" ht="15.75">
      <c r="A48" s="265"/>
      <c r="B48" s="265"/>
      <c r="C48" s="265"/>
      <c r="D48" s="286" t="s">
        <v>359</v>
      </c>
      <c r="E48" s="287">
        <f t="shared" ref="E48" si="10">+E47-E42</f>
        <v>0</v>
      </c>
      <c r="F48" s="287">
        <f>+F47-F42</f>
        <v>21427537.649999969</v>
      </c>
      <c r="G48" s="287">
        <f t="shared" ref="G48" si="11">+G47-G42</f>
        <v>33204206.930000059</v>
      </c>
      <c r="H48" s="265"/>
      <c r="I48" s="273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IZ48" s="274"/>
    </row>
    <row r="49" spans="1:78">
      <c r="A49" s="265"/>
      <c r="B49" s="265"/>
      <c r="C49" s="265"/>
      <c r="D49" s="265"/>
      <c r="E49" s="266"/>
      <c r="F49" s="266"/>
      <c r="G49" s="266"/>
      <c r="H49" s="265"/>
      <c r="I49" s="273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</row>
    <row r="50" spans="1:78" ht="30">
      <c r="A50" s="265"/>
      <c r="B50" s="265"/>
      <c r="C50" s="265"/>
      <c r="D50" s="269" t="s">
        <v>128</v>
      </c>
      <c r="E50" s="270" t="s">
        <v>348</v>
      </c>
      <c r="F50" s="270" t="s">
        <v>153</v>
      </c>
      <c r="G50" s="270" t="s">
        <v>370</v>
      </c>
      <c r="H50" s="265"/>
      <c r="I50" s="265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</row>
    <row r="51" spans="1:78">
      <c r="A51" s="265"/>
      <c r="B51" s="265"/>
      <c r="C51" s="265"/>
      <c r="D51" s="288" t="s">
        <v>333</v>
      </c>
      <c r="E51" s="285">
        <f>+'F5. EAID'!B63</f>
        <v>239605675</v>
      </c>
      <c r="F51" s="285">
        <f>+'F5. EAID'!E63</f>
        <v>251177295.01999998</v>
      </c>
      <c r="G51" s="285">
        <f>+'F5. EAID'!F63</f>
        <v>251177295.01999998</v>
      </c>
      <c r="H51" s="265"/>
      <c r="I51" s="265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</row>
    <row r="52" spans="1:78">
      <c r="A52" s="265"/>
      <c r="B52" s="265"/>
      <c r="C52" s="265"/>
      <c r="D52" s="288" t="s">
        <v>360</v>
      </c>
      <c r="E52" s="289">
        <f>+E53-E54</f>
        <v>0</v>
      </c>
      <c r="F52" s="289">
        <f t="shared" ref="F52:G52" si="12">+F53-F54</f>
        <v>0</v>
      </c>
      <c r="G52" s="289">
        <f t="shared" si="12"/>
        <v>0</v>
      </c>
      <c r="H52" s="265"/>
      <c r="I52" s="265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</row>
    <row r="53" spans="1:78">
      <c r="A53" s="265"/>
      <c r="B53" s="265"/>
      <c r="C53" s="265"/>
      <c r="D53" s="284" t="s">
        <v>351</v>
      </c>
      <c r="E53" s="285">
        <f>+'[3]F5. EAID'!B69</f>
        <v>0</v>
      </c>
      <c r="F53" s="285">
        <f>+'[3]F5. EAID'!E69</f>
        <v>0</v>
      </c>
      <c r="G53" s="285">
        <f>+'[3]F5. EAID'!F69</f>
        <v>0</v>
      </c>
      <c r="H53" s="265"/>
      <c r="I53" s="265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</row>
    <row r="54" spans="1:78">
      <c r="A54" s="265"/>
      <c r="B54" s="265"/>
      <c r="C54" s="265"/>
      <c r="D54" s="284" t="s">
        <v>354</v>
      </c>
      <c r="E54" s="285">
        <f>+E37</f>
        <v>0</v>
      </c>
      <c r="F54" s="285">
        <f>+F37</f>
        <v>0</v>
      </c>
      <c r="G54" s="285">
        <v>0</v>
      </c>
      <c r="H54" s="265"/>
      <c r="I54" s="265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</row>
    <row r="55" spans="1:78">
      <c r="A55" s="265"/>
      <c r="B55" s="265"/>
      <c r="C55" s="265"/>
      <c r="D55" s="288" t="s">
        <v>361</v>
      </c>
      <c r="E55" s="285">
        <f>+'F6b. EAEPE ADMVA'!B13</f>
        <v>239605675</v>
      </c>
      <c r="F55" s="285">
        <f>+'F6b. EAEPE ADMVA'!E13</f>
        <v>250864077.25</v>
      </c>
      <c r="G55" s="285">
        <f>+'F6b. EAEPE ADMVA'!F13</f>
        <v>247649452.36000001</v>
      </c>
      <c r="H55" s="265"/>
      <c r="I55" s="265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</row>
    <row r="56" spans="1:78">
      <c r="A56" s="265"/>
      <c r="B56" s="265"/>
      <c r="C56" s="265"/>
      <c r="D56" s="288" t="s">
        <v>340</v>
      </c>
      <c r="E56" s="290">
        <v>0</v>
      </c>
      <c r="F56" s="285">
        <v>0</v>
      </c>
      <c r="G56" s="285">
        <v>0</v>
      </c>
      <c r="H56" s="265"/>
      <c r="I56" s="265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</row>
    <row r="57" spans="1:78" ht="15.75">
      <c r="A57" s="265"/>
      <c r="B57" s="265"/>
      <c r="C57" s="265"/>
      <c r="D57" s="282" t="s">
        <v>362</v>
      </c>
      <c r="E57" s="283">
        <f>+E51+E52-E55+E56</f>
        <v>0</v>
      </c>
      <c r="F57" s="283">
        <f>+F51+F52-F55+F56</f>
        <v>313217.76999998093</v>
      </c>
      <c r="G57" s="283">
        <f t="shared" ref="G57" si="13">+G51+G52-G55+G56</f>
        <v>3527842.6599999666</v>
      </c>
      <c r="H57" s="265"/>
      <c r="I57" s="273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</row>
    <row r="58" spans="1:78" ht="15.75">
      <c r="A58" s="265"/>
      <c r="B58" s="265"/>
      <c r="C58" s="265"/>
      <c r="D58" s="286" t="s">
        <v>363</v>
      </c>
      <c r="E58" s="287">
        <f>+E57-E52</f>
        <v>0</v>
      </c>
      <c r="F58" s="287">
        <f t="shared" ref="F58" si="14">+F57-F52</f>
        <v>313217.76999998093</v>
      </c>
      <c r="G58" s="287">
        <f>+G57-G52</f>
        <v>3527842.6599999666</v>
      </c>
      <c r="H58" s="265"/>
      <c r="I58" s="273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</row>
    <row r="59" spans="1:78">
      <c r="A59" s="265"/>
      <c r="B59" s="265"/>
      <c r="C59" s="265"/>
      <c r="D59" s="265"/>
      <c r="E59" s="266"/>
      <c r="F59" s="266"/>
      <c r="G59" s="266"/>
      <c r="H59" s="265"/>
      <c r="I59" s="265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</row>
    <row r="60" spans="1:78">
      <c r="A60" s="265"/>
      <c r="B60" s="265"/>
      <c r="C60" s="265"/>
      <c r="D60" s="355" t="s">
        <v>364</v>
      </c>
      <c r="E60" s="355"/>
      <c r="F60" s="355"/>
      <c r="G60" s="355"/>
      <c r="H60" s="291"/>
      <c r="I60" s="292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</row>
    <row r="61" spans="1:78">
      <c r="A61" s="265"/>
      <c r="B61" s="265"/>
      <c r="C61" s="265"/>
      <c r="D61" s="355" t="s">
        <v>365</v>
      </c>
      <c r="E61" s="355"/>
      <c r="F61" s="355"/>
      <c r="G61" s="355"/>
      <c r="H61" s="356"/>
      <c r="I61" s="355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</row>
    <row r="62" spans="1:78">
      <c r="A62" s="265"/>
      <c r="B62" s="265"/>
      <c r="C62" s="265"/>
      <c r="D62" s="265" t="s">
        <v>520</v>
      </c>
      <c r="E62" s="266"/>
      <c r="F62" s="266"/>
      <c r="G62" s="266"/>
      <c r="H62" s="265"/>
      <c r="I62" s="265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</row>
    <row r="63" spans="1:78">
      <c r="A63" s="267"/>
      <c r="B63" s="267"/>
      <c r="C63" s="267"/>
      <c r="D63" s="267"/>
      <c r="E63" s="293"/>
      <c r="F63" s="293"/>
      <c r="G63" s="293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</row>
    <row r="64" spans="1:78">
      <c r="A64" s="267"/>
      <c r="B64" s="267"/>
      <c r="C64" s="267"/>
      <c r="D64" s="267"/>
      <c r="E64" s="293"/>
      <c r="F64" s="293"/>
      <c r="G64" s="293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</row>
    <row r="65" spans="1:78">
      <c r="A65" s="267"/>
      <c r="B65" s="267"/>
      <c r="C65" s="267"/>
      <c r="D65" s="267"/>
      <c r="E65" s="293"/>
      <c r="F65" s="293"/>
      <c r="G65" s="293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</row>
    <row r="66" spans="1:78">
      <c r="A66" s="267"/>
      <c r="B66" s="267"/>
      <c r="C66" s="267"/>
      <c r="D66" s="267"/>
      <c r="E66" s="293"/>
      <c r="F66" s="293"/>
      <c r="G66" s="293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</row>
    <row r="67" spans="1:78">
      <c r="A67" s="267"/>
      <c r="B67" s="267"/>
      <c r="C67" s="267"/>
      <c r="D67" s="267"/>
      <c r="E67" s="293"/>
      <c r="F67" s="293"/>
      <c r="G67" s="293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</row>
    <row r="68" spans="1:78">
      <c r="A68" s="267"/>
      <c r="B68" s="267"/>
      <c r="C68" s="267"/>
      <c r="D68" s="267"/>
      <c r="E68" s="293"/>
      <c r="F68" s="293"/>
      <c r="G68" s="293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</row>
    <row r="69" spans="1:78">
      <c r="A69" s="267"/>
      <c r="B69" s="267"/>
      <c r="C69" s="267"/>
      <c r="D69" s="267"/>
      <c r="E69" s="293"/>
      <c r="F69" s="293"/>
      <c r="G69" s="293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</row>
    <row r="70" spans="1:78">
      <c r="A70" s="267"/>
      <c r="B70" s="267"/>
      <c r="C70" s="267"/>
      <c r="D70" s="267"/>
      <c r="E70" s="293"/>
      <c r="F70" s="293"/>
      <c r="G70" s="293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</row>
    <row r="71" spans="1:78">
      <c r="A71" s="267"/>
      <c r="B71" s="267"/>
      <c r="C71" s="267"/>
      <c r="D71" s="267"/>
      <c r="E71" s="293"/>
      <c r="F71" s="293"/>
      <c r="G71" s="293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</row>
    <row r="72" spans="1:78">
      <c r="A72" s="267"/>
      <c r="B72" s="267"/>
      <c r="C72" s="267"/>
      <c r="D72" s="267"/>
      <c r="E72" s="293"/>
      <c r="F72" s="293"/>
      <c r="G72" s="293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</row>
    <row r="73" spans="1:78">
      <c r="A73" s="267"/>
      <c r="B73" s="267"/>
      <c r="C73" s="267"/>
      <c r="D73" s="267"/>
      <c r="E73" s="293"/>
      <c r="F73" s="293"/>
      <c r="G73" s="293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</row>
    <row r="74" spans="1:78">
      <c r="A74" s="267"/>
      <c r="B74" s="267"/>
      <c r="C74" s="267"/>
      <c r="D74" s="267"/>
      <c r="E74" s="293"/>
      <c r="F74" s="293"/>
      <c r="G74" s="293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</row>
    <row r="75" spans="1:78">
      <c r="A75" s="267"/>
      <c r="B75" s="267"/>
      <c r="C75" s="267"/>
      <c r="D75" s="267"/>
      <c r="E75" s="293"/>
      <c r="F75" s="293"/>
      <c r="G75" s="293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</row>
    <row r="76" spans="1:78">
      <c r="A76" s="267"/>
      <c r="B76" s="267"/>
      <c r="C76" s="267"/>
      <c r="D76" s="267"/>
      <c r="E76" s="293"/>
      <c r="F76" s="293"/>
      <c r="G76" s="293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</row>
    <row r="77" spans="1:78">
      <c r="A77" s="267"/>
      <c r="B77" s="267"/>
      <c r="C77" s="267"/>
      <c r="D77" s="267"/>
      <c r="E77" s="293"/>
      <c r="F77" s="293"/>
      <c r="G77" s="293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>
      <c r="A78" s="267"/>
      <c r="B78" s="267"/>
      <c r="C78" s="267"/>
      <c r="D78" s="267"/>
      <c r="E78" s="293"/>
      <c r="F78" s="293"/>
      <c r="G78" s="293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</row>
    <row r="79" spans="1:78">
      <c r="A79" s="267"/>
      <c r="B79" s="267"/>
      <c r="C79" s="267"/>
      <c r="D79" s="267"/>
      <c r="E79" s="293"/>
      <c r="F79" s="293"/>
      <c r="G79" s="293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</row>
    <row r="80" spans="1:78">
      <c r="A80" s="267"/>
      <c r="B80" s="267"/>
      <c r="C80" s="267"/>
      <c r="D80" s="267"/>
      <c r="E80" s="293"/>
      <c r="F80" s="293"/>
      <c r="G80" s="293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</row>
    <row r="81" spans="1:78">
      <c r="A81" s="267"/>
      <c r="B81" s="267"/>
      <c r="C81" s="267"/>
      <c r="D81" s="267"/>
      <c r="E81" s="293"/>
      <c r="F81" s="293"/>
      <c r="G81" s="293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</row>
    <row r="82" spans="1:78">
      <c r="A82" s="267"/>
      <c r="B82" s="267"/>
      <c r="C82" s="267"/>
      <c r="D82" s="267"/>
      <c r="E82" s="293"/>
      <c r="F82" s="293"/>
      <c r="G82" s="293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</row>
    <row r="83" spans="1:78">
      <c r="A83" s="267"/>
      <c r="B83" s="267"/>
      <c r="C83" s="267"/>
      <c r="D83" s="267"/>
      <c r="E83" s="293"/>
      <c r="F83" s="293"/>
      <c r="G83" s="293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</row>
    <row r="84" spans="1:78">
      <c r="A84" s="267"/>
      <c r="B84" s="267"/>
      <c r="C84" s="267"/>
      <c r="D84" s="267"/>
      <c r="E84" s="293"/>
      <c r="F84" s="293"/>
      <c r="G84" s="293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</row>
    <row r="85" spans="1:78">
      <c r="A85" s="267"/>
      <c r="B85" s="267"/>
      <c r="C85" s="267"/>
      <c r="D85" s="267"/>
      <c r="E85" s="293"/>
      <c r="F85" s="293"/>
      <c r="G85" s="293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</row>
    <row r="86" spans="1:78">
      <c r="A86" s="267"/>
      <c r="B86" s="267"/>
      <c r="C86" s="267"/>
      <c r="D86" s="267"/>
      <c r="E86" s="293"/>
      <c r="F86" s="293"/>
      <c r="G86" s="293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</row>
    <row r="87" spans="1:78">
      <c r="A87" s="267"/>
      <c r="B87" s="267"/>
      <c r="C87" s="267"/>
      <c r="D87" s="267"/>
      <c r="E87" s="293"/>
      <c r="F87" s="293"/>
      <c r="G87" s="293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</row>
    <row r="88" spans="1:78">
      <c r="A88" s="267"/>
      <c r="B88" s="267"/>
      <c r="C88" s="267"/>
      <c r="D88" s="267"/>
      <c r="E88" s="293"/>
      <c r="F88" s="293"/>
      <c r="G88" s="29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</row>
    <row r="89" spans="1:78">
      <c r="A89" s="267"/>
      <c r="B89" s="267"/>
      <c r="C89" s="267"/>
      <c r="D89" s="267"/>
      <c r="E89" s="293"/>
      <c r="F89" s="293"/>
      <c r="G89" s="29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</row>
    <row r="90" spans="1:78">
      <c r="A90" s="267"/>
      <c r="B90" s="267"/>
      <c r="C90" s="267"/>
      <c r="D90" s="267"/>
      <c r="E90" s="293"/>
      <c r="F90" s="293"/>
      <c r="G90" s="293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</row>
    <row r="91" spans="1:78">
      <c r="A91" s="267"/>
      <c r="B91" s="267"/>
      <c r="C91" s="267"/>
      <c r="D91" s="267"/>
      <c r="E91" s="293"/>
      <c r="F91" s="293"/>
      <c r="G91" s="293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67"/>
    </row>
    <row r="92" spans="1:78">
      <c r="A92" s="267"/>
      <c r="B92" s="267"/>
      <c r="C92" s="267"/>
      <c r="D92" s="267"/>
      <c r="E92" s="293"/>
      <c r="F92" s="293"/>
      <c r="G92" s="293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</row>
    <row r="93" spans="1:78">
      <c r="A93" s="267"/>
      <c r="B93" s="267"/>
      <c r="C93" s="267"/>
      <c r="D93" s="267"/>
      <c r="E93" s="293"/>
      <c r="F93" s="293"/>
      <c r="G93" s="293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</row>
    <row r="94" spans="1:78">
      <c r="A94" s="267"/>
      <c r="B94" s="267"/>
      <c r="C94" s="267"/>
      <c r="D94" s="267"/>
      <c r="E94" s="293"/>
      <c r="F94" s="293"/>
      <c r="G94" s="293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</row>
    <row r="95" spans="1:78">
      <c r="A95" s="267"/>
      <c r="B95" s="267"/>
      <c r="C95" s="267"/>
      <c r="D95" s="267"/>
      <c r="E95" s="293"/>
      <c r="F95" s="293"/>
      <c r="G95" s="293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</row>
    <row r="96" spans="1:78">
      <c r="A96" s="267"/>
      <c r="B96" s="267"/>
      <c r="C96" s="267"/>
      <c r="D96" s="267"/>
      <c r="E96" s="293"/>
      <c r="F96" s="293"/>
      <c r="G96" s="293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</row>
    <row r="97" spans="1:78">
      <c r="A97" s="267"/>
      <c r="B97" s="267"/>
      <c r="C97" s="267"/>
      <c r="D97" s="267"/>
      <c r="E97" s="293"/>
      <c r="F97" s="293"/>
      <c r="G97" s="293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</row>
    <row r="98" spans="1:78">
      <c r="A98" s="267"/>
      <c r="B98" s="267"/>
      <c r="C98" s="267"/>
      <c r="D98" s="267"/>
      <c r="E98" s="293"/>
      <c r="F98" s="293"/>
      <c r="G98" s="293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</row>
    <row r="99" spans="1:78">
      <c r="A99" s="267"/>
      <c r="B99" s="267"/>
      <c r="C99" s="267"/>
      <c r="D99" s="267"/>
      <c r="E99" s="293"/>
      <c r="F99" s="293"/>
      <c r="G99" s="293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</row>
    <row r="100" spans="1:78">
      <c r="A100" s="267"/>
      <c r="B100" s="267"/>
      <c r="C100" s="267"/>
      <c r="D100" s="267"/>
      <c r="E100" s="293"/>
      <c r="F100" s="293"/>
      <c r="G100" s="293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</row>
    <row r="101" spans="1:78">
      <c r="A101" s="267"/>
      <c r="B101" s="267"/>
      <c r="C101" s="267"/>
      <c r="D101" s="267"/>
      <c r="E101" s="293"/>
      <c r="F101" s="293"/>
      <c r="G101" s="293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</row>
    <row r="102" spans="1:78">
      <c r="A102" s="267"/>
      <c r="B102" s="267"/>
      <c r="C102" s="267"/>
      <c r="D102" s="267"/>
      <c r="E102" s="293"/>
      <c r="F102" s="293"/>
      <c r="G102" s="293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</row>
    <row r="103" spans="1:78">
      <c r="A103" s="267"/>
      <c r="B103" s="267"/>
      <c r="C103" s="267"/>
      <c r="D103" s="267"/>
      <c r="E103" s="293"/>
      <c r="F103" s="293"/>
      <c r="G103" s="293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</row>
    <row r="104" spans="1:78">
      <c r="A104" s="267"/>
      <c r="B104" s="267"/>
      <c r="C104" s="267"/>
      <c r="D104" s="267"/>
      <c r="E104" s="293"/>
      <c r="F104" s="293"/>
      <c r="G104" s="293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</row>
    <row r="105" spans="1:78">
      <c r="A105" s="267"/>
      <c r="B105" s="267"/>
      <c r="C105" s="267"/>
      <c r="D105" s="267"/>
      <c r="E105" s="293"/>
      <c r="F105" s="293"/>
      <c r="G105" s="293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</row>
    <row r="106" spans="1:78">
      <c r="A106" s="267"/>
      <c r="B106" s="267"/>
      <c r="C106" s="267"/>
      <c r="D106" s="267"/>
      <c r="E106" s="293"/>
      <c r="F106" s="293"/>
      <c r="G106" s="293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</row>
    <row r="107" spans="1:78">
      <c r="A107" s="267"/>
      <c r="B107" s="267"/>
      <c r="C107" s="267"/>
      <c r="D107" s="267"/>
      <c r="E107" s="293"/>
      <c r="F107" s="293"/>
      <c r="G107" s="293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</row>
    <row r="108" spans="1:78">
      <c r="A108" s="267"/>
      <c r="B108" s="267"/>
      <c r="C108" s="267"/>
      <c r="D108" s="267"/>
      <c r="E108" s="293"/>
      <c r="F108" s="293"/>
      <c r="G108" s="293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</row>
    <row r="109" spans="1:78">
      <c r="A109" s="267"/>
      <c r="B109" s="267"/>
      <c r="C109" s="267"/>
      <c r="D109" s="267"/>
      <c r="E109" s="293"/>
      <c r="F109" s="293"/>
      <c r="G109" s="293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</row>
    <row r="110" spans="1:78">
      <c r="A110" s="267"/>
      <c r="B110" s="267"/>
      <c r="C110" s="267"/>
      <c r="D110" s="267"/>
      <c r="E110" s="293"/>
      <c r="F110" s="293"/>
      <c r="G110" s="293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</row>
    <row r="111" spans="1:78">
      <c r="A111" s="267"/>
      <c r="B111" s="267"/>
      <c r="C111" s="267"/>
      <c r="D111" s="267"/>
      <c r="E111" s="293"/>
      <c r="F111" s="293"/>
      <c r="G111" s="293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</row>
    <row r="112" spans="1:78">
      <c r="A112" s="267"/>
      <c r="B112" s="267"/>
      <c r="C112" s="267"/>
      <c r="D112" s="267"/>
      <c r="E112" s="293"/>
      <c r="F112" s="293"/>
      <c r="G112" s="293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</row>
    <row r="113" spans="1:78">
      <c r="A113" s="267"/>
      <c r="B113" s="267"/>
      <c r="C113" s="267"/>
      <c r="D113" s="267"/>
      <c r="E113" s="293"/>
      <c r="F113" s="293"/>
      <c r="G113" s="293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</row>
    <row r="114" spans="1:78">
      <c r="A114" s="267"/>
      <c r="B114" s="267"/>
      <c r="C114" s="267"/>
      <c r="D114" s="267"/>
      <c r="E114" s="293"/>
      <c r="F114" s="293"/>
      <c r="G114" s="293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</row>
    <row r="115" spans="1:78">
      <c r="A115" s="267"/>
      <c r="B115" s="267"/>
      <c r="C115" s="267"/>
      <c r="D115" s="267"/>
      <c r="E115" s="293"/>
      <c r="F115" s="293"/>
      <c r="G115" s="293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</row>
    <row r="116" spans="1:78">
      <c r="A116" s="267"/>
      <c r="B116" s="267"/>
      <c r="C116" s="267"/>
      <c r="D116" s="267"/>
      <c r="E116" s="293"/>
      <c r="F116" s="293"/>
      <c r="G116" s="293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</row>
    <row r="117" spans="1:78">
      <c r="A117" s="267"/>
      <c r="B117" s="267"/>
      <c r="C117" s="267"/>
      <c r="D117" s="267"/>
      <c r="E117" s="293"/>
      <c r="F117" s="293"/>
      <c r="G117" s="293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</row>
    <row r="118" spans="1:78">
      <c r="A118" s="267"/>
      <c r="B118" s="267"/>
      <c r="C118" s="267"/>
      <c r="D118" s="267"/>
      <c r="E118" s="293"/>
      <c r="F118" s="293"/>
      <c r="G118" s="293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</row>
    <row r="119" spans="1:78">
      <c r="A119" s="267"/>
      <c r="B119" s="267"/>
      <c r="C119" s="267"/>
      <c r="D119" s="267"/>
      <c r="E119" s="293"/>
      <c r="F119" s="293"/>
      <c r="G119" s="293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</row>
    <row r="120" spans="1:78">
      <c r="A120" s="267"/>
      <c r="B120" s="267"/>
      <c r="C120" s="267"/>
      <c r="D120" s="267"/>
      <c r="E120" s="293"/>
      <c r="F120" s="293"/>
      <c r="G120" s="293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</row>
    <row r="121" spans="1:78">
      <c r="A121" s="267"/>
      <c r="B121" s="267"/>
      <c r="C121" s="267"/>
      <c r="D121" s="267"/>
      <c r="E121" s="293"/>
      <c r="F121" s="293"/>
      <c r="G121" s="293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</row>
    <row r="122" spans="1:78">
      <c r="A122" s="267"/>
      <c r="B122" s="267"/>
      <c r="C122" s="267"/>
      <c r="D122" s="267"/>
      <c r="E122" s="293"/>
      <c r="F122" s="293"/>
      <c r="G122" s="293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</row>
    <row r="123" spans="1:78">
      <c r="A123" s="267"/>
      <c r="B123" s="267"/>
      <c r="C123" s="267"/>
      <c r="D123" s="267"/>
      <c r="E123" s="293"/>
      <c r="F123" s="293"/>
      <c r="G123" s="293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</row>
    <row r="124" spans="1:78">
      <c r="A124" s="267"/>
      <c r="B124" s="267"/>
      <c r="C124" s="267"/>
      <c r="D124" s="267"/>
      <c r="E124" s="293"/>
      <c r="F124" s="293"/>
      <c r="G124" s="293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</row>
    <row r="125" spans="1:78">
      <c r="A125" s="267"/>
      <c r="B125" s="267"/>
      <c r="C125" s="267"/>
      <c r="D125" s="267"/>
      <c r="E125" s="293"/>
      <c r="F125" s="293"/>
      <c r="G125" s="293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</row>
    <row r="126" spans="1:78">
      <c r="A126" s="267"/>
      <c r="B126" s="267"/>
      <c r="C126" s="267"/>
      <c r="D126" s="267"/>
      <c r="E126" s="293"/>
      <c r="F126" s="293"/>
      <c r="G126" s="293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</row>
    <row r="127" spans="1:78">
      <c r="A127" s="267"/>
      <c r="B127" s="267"/>
      <c r="C127" s="267"/>
      <c r="D127" s="267"/>
      <c r="E127" s="293"/>
      <c r="F127" s="293"/>
      <c r="G127" s="293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</row>
    <row r="128" spans="1:78">
      <c r="A128" s="267"/>
      <c r="B128" s="267"/>
      <c r="C128" s="267"/>
      <c r="D128" s="267"/>
      <c r="E128" s="293"/>
      <c r="F128" s="293"/>
      <c r="G128" s="293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</row>
    <row r="129" spans="1:78">
      <c r="A129" s="267"/>
      <c r="B129" s="267"/>
      <c r="C129" s="267"/>
      <c r="D129" s="267"/>
      <c r="E129" s="293"/>
      <c r="F129" s="293"/>
      <c r="G129" s="293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</row>
    <row r="130" spans="1:78">
      <c r="A130" s="267"/>
      <c r="B130" s="267"/>
      <c r="C130" s="267"/>
      <c r="D130" s="267"/>
      <c r="E130" s="293"/>
      <c r="F130" s="293"/>
      <c r="G130" s="293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</row>
    <row r="131" spans="1:78">
      <c r="A131" s="267"/>
      <c r="B131" s="267"/>
      <c r="C131" s="267"/>
      <c r="D131" s="267"/>
      <c r="E131" s="293"/>
      <c r="F131" s="293"/>
      <c r="G131" s="293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</row>
    <row r="132" spans="1:78">
      <c r="A132" s="267"/>
      <c r="B132" s="267"/>
      <c r="C132" s="267"/>
      <c r="D132" s="267"/>
      <c r="E132" s="293"/>
      <c r="F132" s="293"/>
      <c r="G132" s="293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</row>
    <row r="133" spans="1:78">
      <c r="A133" s="267"/>
      <c r="B133" s="267"/>
      <c r="C133" s="267"/>
      <c r="D133" s="267"/>
      <c r="E133" s="293"/>
      <c r="F133" s="293"/>
      <c r="G133" s="293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</row>
    <row r="134" spans="1:78">
      <c r="A134" s="267"/>
      <c r="B134" s="267"/>
      <c r="C134" s="267"/>
      <c r="D134" s="267"/>
      <c r="E134" s="293"/>
      <c r="F134" s="293"/>
      <c r="G134" s="293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</row>
    <row r="135" spans="1:78">
      <c r="A135" s="267"/>
      <c r="B135" s="267"/>
      <c r="C135" s="267"/>
      <c r="D135" s="267"/>
      <c r="E135" s="293"/>
      <c r="F135" s="293"/>
      <c r="G135" s="293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</row>
    <row r="136" spans="1:78">
      <c r="A136" s="267"/>
      <c r="B136" s="267"/>
      <c r="C136" s="267"/>
      <c r="D136" s="267"/>
      <c r="E136" s="293"/>
      <c r="F136" s="293"/>
      <c r="G136" s="293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</row>
    <row r="137" spans="1:78">
      <c r="A137" s="267"/>
      <c r="B137" s="267"/>
      <c r="C137" s="267"/>
      <c r="D137" s="267"/>
      <c r="E137" s="293"/>
      <c r="F137" s="293"/>
      <c r="G137" s="293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</row>
    <row r="138" spans="1:78">
      <c r="A138" s="267"/>
      <c r="B138" s="267"/>
      <c r="C138" s="267"/>
      <c r="D138" s="267"/>
      <c r="E138" s="293"/>
      <c r="F138" s="293"/>
      <c r="G138" s="293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</row>
    <row r="139" spans="1:78">
      <c r="A139" s="267"/>
      <c r="B139" s="267"/>
      <c r="C139" s="267"/>
      <c r="D139" s="267"/>
      <c r="E139" s="293"/>
      <c r="F139" s="293"/>
      <c r="G139" s="293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</row>
    <row r="140" spans="1:78">
      <c r="A140" s="267"/>
      <c r="B140" s="267"/>
      <c r="C140" s="267"/>
      <c r="D140" s="267"/>
      <c r="E140" s="293"/>
      <c r="F140" s="293"/>
      <c r="G140" s="293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</row>
    <row r="141" spans="1:78">
      <c r="A141" s="267"/>
      <c r="B141" s="267"/>
      <c r="C141" s="267"/>
      <c r="D141" s="267"/>
      <c r="E141" s="293"/>
      <c r="F141" s="293"/>
      <c r="G141" s="29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</row>
    <row r="142" spans="1:78">
      <c r="A142" s="267"/>
      <c r="B142" s="267"/>
      <c r="C142" s="267"/>
      <c r="D142" s="267"/>
      <c r="E142" s="293"/>
      <c r="F142" s="293"/>
      <c r="G142" s="29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</row>
    <row r="143" spans="1:78">
      <c r="A143" s="267"/>
      <c r="B143" s="267"/>
      <c r="C143" s="267"/>
      <c r="D143" s="267"/>
      <c r="E143" s="293"/>
      <c r="F143" s="293"/>
      <c r="G143" s="29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</row>
    <row r="144" spans="1:78">
      <c r="A144" s="267"/>
      <c r="B144" s="267"/>
      <c r="C144" s="267"/>
      <c r="D144" s="267"/>
      <c r="E144" s="293"/>
      <c r="F144" s="293"/>
      <c r="G144" s="29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</row>
    <row r="145" spans="1:78">
      <c r="A145" s="267"/>
      <c r="B145" s="267"/>
      <c r="C145" s="267"/>
      <c r="D145" s="267"/>
      <c r="E145" s="293"/>
      <c r="F145" s="293"/>
      <c r="G145" s="29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</row>
    <row r="146" spans="1:78">
      <c r="A146" s="267"/>
      <c r="B146" s="267"/>
      <c r="C146" s="267"/>
      <c r="D146" s="267"/>
      <c r="E146" s="293"/>
      <c r="F146" s="293"/>
      <c r="G146" s="293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</row>
    <row r="147" spans="1:78">
      <c r="A147" s="267"/>
      <c r="B147" s="267"/>
      <c r="C147" s="267"/>
      <c r="D147" s="267"/>
      <c r="E147" s="293"/>
      <c r="F147" s="293"/>
      <c r="G147" s="293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</row>
    <row r="148" spans="1:78">
      <c r="A148" s="267"/>
      <c r="B148" s="267"/>
      <c r="C148" s="267"/>
      <c r="D148" s="267"/>
      <c r="E148" s="293"/>
      <c r="F148" s="293"/>
      <c r="G148" s="293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</row>
    <row r="149" spans="1:78">
      <c r="A149" s="267"/>
      <c r="B149" s="267"/>
      <c r="C149" s="267"/>
      <c r="D149" s="267"/>
      <c r="E149" s="293"/>
      <c r="F149" s="293"/>
      <c r="G149" s="293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</row>
    <row r="150" spans="1:78">
      <c r="A150" s="267"/>
      <c r="B150" s="267"/>
      <c r="C150" s="267"/>
      <c r="D150" s="267"/>
      <c r="E150" s="293"/>
      <c r="F150" s="293"/>
      <c r="G150" s="293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</row>
    <row r="151" spans="1:78">
      <c r="A151" s="267"/>
      <c r="B151" s="267"/>
      <c r="C151" s="267"/>
      <c r="D151" s="267"/>
      <c r="E151" s="293"/>
      <c r="F151" s="293"/>
      <c r="G151" s="293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</row>
    <row r="152" spans="1:78">
      <c r="A152" s="267"/>
      <c r="B152" s="267"/>
      <c r="C152" s="267"/>
      <c r="D152" s="267"/>
      <c r="E152" s="293"/>
      <c r="F152" s="293"/>
      <c r="G152" s="293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</row>
    <row r="153" spans="1:78">
      <c r="A153" s="267"/>
      <c r="B153" s="267"/>
      <c r="C153" s="267"/>
      <c r="D153" s="267"/>
      <c r="E153" s="293"/>
      <c r="F153" s="293"/>
      <c r="G153" s="293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</row>
    <row r="154" spans="1:78">
      <c r="A154" s="267"/>
      <c r="B154" s="267"/>
      <c r="C154" s="267"/>
      <c r="D154" s="267"/>
      <c r="E154" s="293"/>
      <c r="F154" s="293"/>
      <c r="G154" s="293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</row>
    <row r="155" spans="1:78">
      <c r="A155" s="267"/>
      <c r="B155" s="267"/>
      <c r="C155" s="267"/>
      <c r="D155" s="267"/>
      <c r="E155" s="293"/>
      <c r="F155" s="293"/>
      <c r="G155" s="293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</row>
    <row r="156" spans="1:78">
      <c r="A156" s="267"/>
      <c r="B156" s="267"/>
      <c r="C156" s="267"/>
      <c r="D156" s="267"/>
      <c r="E156" s="293"/>
      <c r="F156" s="293"/>
      <c r="G156" s="293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</row>
    <row r="157" spans="1:78">
      <c r="A157" s="267"/>
      <c r="B157" s="267"/>
      <c r="C157" s="267"/>
      <c r="D157" s="267"/>
      <c r="E157" s="293"/>
      <c r="F157" s="293"/>
      <c r="G157" s="293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</row>
    <row r="158" spans="1:78">
      <c r="A158" s="267"/>
      <c r="B158" s="267"/>
      <c r="C158" s="267"/>
      <c r="D158" s="267"/>
      <c r="E158" s="293"/>
      <c r="F158" s="293"/>
      <c r="G158" s="293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</row>
    <row r="159" spans="1:78">
      <c r="A159" s="267"/>
      <c r="B159" s="267"/>
      <c r="C159" s="267"/>
      <c r="D159" s="267"/>
      <c r="E159" s="293"/>
      <c r="F159" s="293"/>
      <c r="G159" s="293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267"/>
      <c r="BY159" s="267"/>
      <c r="BZ159" s="267"/>
    </row>
    <row r="160" spans="1:78">
      <c r="A160" s="267"/>
      <c r="B160" s="267"/>
      <c r="C160" s="267"/>
      <c r="D160" s="267"/>
      <c r="E160" s="293"/>
      <c r="F160" s="293"/>
      <c r="G160" s="293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267"/>
      <c r="BY160" s="267"/>
      <c r="BZ160" s="267"/>
    </row>
    <row r="161" spans="1:78">
      <c r="A161" s="267"/>
      <c r="B161" s="267"/>
      <c r="C161" s="267"/>
      <c r="D161" s="267"/>
      <c r="E161" s="293"/>
      <c r="F161" s="293"/>
      <c r="G161" s="293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267"/>
      <c r="BY161" s="267"/>
      <c r="BZ161" s="267"/>
    </row>
    <row r="162" spans="1:78">
      <c r="A162" s="267"/>
      <c r="B162" s="267"/>
      <c r="C162" s="267"/>
      <c r="D162" s="267"/>
      <c r="E162" s="293"/>
      <c r="F162" s="293"/>
      <c r="G162" s="293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</row>
    <row r="163" spans="1:78">
      <c r="A163" s="267"/>
      <c r="B163" s="267"/>
      <c r="C163" s="267"/>
      <c r="D163" s="267"/>
      <c r="E163" s="293"/>
      <c r="F163" s="293"/>
      <c r="G163" s="293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</row>
    <row r="164" spans="1:78">
      <c r="A164" s="267"/>
      <c r="B164" s="267"/>
      <c r="C164" s="267"/>
      <c r="D164" s="267"/>
      <c r="E164" s="293"/>
      <c r="F164" s="293"/>
      <c r="G164" s="293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</row>
    <row r="165" spans="1:78">
      <c r="A165" s="267"/>
      <c r="B165" s="267"/>
      <c r="C165" s="267"/>
      <c r="D165" s="267"/>
      <c r="E165" s="293"/>
      <c r="F165" s="293"/>
      <c r="G165" s="293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</row>
    <row r="166" spans="1:78">
      <c r="A166" s="267"/>
      <c r="B166" s="267"/>
      <c r="C166" s="267"/>
      <c r="D166" s="267"/>
      <c r="E166" s="293"/>
      <c r="F166" s="293"/>
      <c r="G166" s="293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</row>
    <row r="167" spans="1:78">
      <c r="A167" s="267"/>
      <c r="B167" s="267"/>
      <c r="C167" s="267"/>
      <c r="D167" s="267"/>
      <c r="E167" s="293"/>
      <c r="F167" s="293"/>
      <c r="G167" s="293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</row>
    <row r="168" spans="1:78">
      <c r="A168" s="267"/>
      <c r="B168" s="267"/>
      <c r="C168" s="267"/>
      <c r="D168" s="267"/>
      <c r="E168" s="293"/>
      <c r="F168" s="293"/>
      <c r="G168" s="293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</row>
    <row r="169" spans="1:78">
      <c r="A169" s="267"/>
      <c r="B169" s="267"/>
      <c r="C169" s="267"/>
      <c r="D169" s="267"/>
      <c r="E169" s="293"/>
      <c r="F169" s="293"/>
      <c r="G169" s="293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  <c r="BT169" s="267"/>
      <c r="BU169" s="267"/>
      <c r="BV169" s="267"/>
      <c r="BW169" s="267"/>
      <c r="BX169" s="267"/>
      <c r="BY169" s="267"/>
      <c r="BZ169" s="267"/>
    </row>
    <row r="170" spans="1:78">
      <c r="A170" s="267"/>
      <c r="B170" s="267"/>
      <c r="C170" s="267"/>
      <c r="D170" s="267"/>
      <c r="E170" s="293"/>
      <c r="F170" s="293"/>
      <c r="G170" s="293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67"/>
      <c r="BY170" s="267"/>
      <c r="BZ170" s="267"/>
    </row>
    <row r="171" spans="1:78">
      <c r="A171" s="267"/>
      <c r="B171" s="267"/>
      <c r="C171" s="267"/>
      <c r="D171" s="267"/>
      <c r="E171" s="293"/>
      <c r="F171" s="293"/>
      <c r="G171" s="293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  <c r="BI171" s="267"/>
      <c r="BJ171" s="267"/>
      <c r="BK171" s="267"/>
      <c r="BL171" s="267"/>
      <c r="BM171" s="267"/>
      <c r="BN171" s="267"/>
      <c r="BO171" s="267"/>
      <c r="BP171" s="267"/>
      <c r="BQ171" s="267"/>
      <c r="BR171" s="267"/>
      <c r="BS171" s="267"/>
      <c r="BT171" s="267"/>
      <c r="BU171" s="267"/>
      <c r="BV171" s="267"/>
      <c r="BW171" s="267"/>
      <c r="BX171" s="267"/>
      <c r="BY171" s="267"/>
      <c r="BZ171" s="267"/>
    </row>
    <row r="172" spans="1:78">
      <c r="A172" s="267"/>
      <c r="B172" s="267"/>
      <c r="C172" s="267"/>
      <c r="D172" s="267"/>
      <c r="E172" s="293"/>
      <c r="F172" s="293"/>
      <c r="G172" s="293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67"/>
      <c r="BG172" s="267"/>
      <c r="BH172" s="267"/>
      <c r="BI172" s="267"/>
      <c r="BJ172" s="267"/>
      <c r="BK172" s="267"/>
      <c r="BL172" s="267"/>
      <c r="BM172" s="267"/>
      <c r="BN172" s="267"/>
      <c r="BO172" s="267"/>
      <c r="BP172" s="267"/>
      <c r="BQ172" s="267"/>
      <c r="BR172" s="267"/>
      <c r="BS172" s="267"/>
      <c r="BT172" s="267"/>
      <c r="BU172" s="267"/>
      <c r="BV172" s="267"/>
      <c r="BW172" s="267"/>
      <c r="BX172" s="267"/>
      <c r="BY172" s="267"/>
      <c r="BZ172" s="267"/>
    </row>
    <row r="173" spans="1:78">
      <c r="A173" s="267"/>
      <c r="B173" s="267"/>
      <c r="C173" s="267"/>
      <c r="D173" s="267"/>
      <c r="E173" s="293"/>
      <c r="F173" s="293"/>
      <c r="G173" s="293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  <c r="BU173" s="267"/>
      <c r="BV173" s="267"/>
      <c r="BW173" s="267"/>
      <c r="BX173" s="267"/>
      <c r="BY173" s="267"/>
      <c r="BZ173" s="267"/>
    </row>
    <row r="174" spans="1:78">
      <c r="A174" s="267"/>
      <c r="B174" s="267"/>
      <c r="C174" s="267"/>
      <c r="D174" s="267"/>
      <c r="E174" s="293"/>
      <c r="F174" s="293"/>
      <c r="G174" s="293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</row>
    <row r="175" spans="1:78">
      <c r="A175" s="267"/>
      <c r="B175" s="267"/>
      <c r="C175" s="267"/>
      <c r="D175" s="267"/>
      <c r="E175" s="293"/>
      <c r="F175" s="293"/>
      <c r="G175" s="293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</row>
    <row r="176" spans="1:78">
      <c r="A176" s="267"/>
      <c r="B176" s="267"/>
      <c r="C176" s="267"/>
      <c r="D176" s="267"/>
      <c r="E176" s="293"/>
      <c r="F176" s="293"/>
      <c r="G176" s="293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7"/>
    </row>
    <row r="177" spans="1:78">
      <c r="A177" s="267"/>
      <c r="B177" s="267"/>
      <c r="C177" s="267"/>
      <c r="D177" s="267"/>
      <c r="E177" s="293"/>
      <c r="F177" s="293"/>
      <c r="G177" s="293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</row>
    <row r="178" spans="1:78">
      <c r="A178" s="267"/>
      <c r="B178" s="267"/>
      <c r="C178" s="267"/>
      <c r="D178" s="267"/>
      <c r="E178" s="293"/>
      <c r="F178" s="293"/>
      <c r="G178" s="293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</row>
    <row r="179" spans="1:78">
      <c r="A179" s="267"/>
      <c r="B179" s="267"/>
      <c r="C179" s="267"/>
      <c r="D179" s="267"/>
      <c r="E179" s="293"/>
      <c r="F179" s="293"/>
      <c r="G179" s="293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</row>
    <row r="180" spans="1:78">
      <c r="A180" s="267"/>
      <c r="B180" s="267"/>
      <c r="C180" s="267"/>
      <c r="D180" s="267"/>
      <c r="E180" s="293"/>
      <c r="F180" s="293"/>
      <c r="G180" s="293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</row>
    <row r="181" spans="1:78">
      <c r="A181" s="267"/>
      <c r="B181" s="267"/>
      <c r="C181" s="267"/>
      <c r="D181" s="267"/>
      <c r="E181" s="293"/>
      <c r="F181" s="293"/>
      <c r="G181" s="293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</row>
    <row r="182" spans="1:78">
      <c r="A182" s="267"/>
      <c r="B182" s="267"/>
      <c r="C182" s="267"/>
      <c r="D182" s="267"/>
      <c r="E182" s="293"/>
      <c r="F182" s="293"/>
      <c r="G182" s="293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</row>
    <row r="183" spans="1:78">
      <c r="A183" s="267"/>
      <c r="B183" s="267"/>
      <c r="C183" s="267"/>
      <c r="D183" s="267"/>
      <c r="E183" s="293"/>
      <c r="F183" s="293"/>
      <c r="G183" s="293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</row>
    <row r="184" spans="1:78">
      <c r="A184" s="267"/>
      <c r="B184" s="267"/>
      <c r="C184" s="267"/>
      <c r="D184" s="267"/>
      <c r="E184" s="293"/>
      <c r="F184" s="293"/>
      <c r="G184" s="293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</row>
    <row r="185" spans="1:78">
      <c r="A185" s="267"/>
      <c r="B185" s="267"/>
      <c r="C185" s="267"/>
      <c r="D185" s="267"/>
      <c r="E185" s="293"/>
      <c r="F185" s="293"/>
      <c r="G185" s="293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</row>
    <row r="186" spans="1:78">
      <c r="A186" s="267"/>
      <c r="B186" s="267"/>
      <c r="C186" s="267"/>
      <c r="D186" s="267"/>
      <c r="E186" s="293"/>
      <c r="F186" s="293"/>
      <c r="G186" s="293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</row>
    <row r="187" spans="1:78">
      <c r="A187" s="267"/>
      <c r="B187" s="267"/>
      <c r="C187" s="267"/>
      <c r="D187" s="267"/>
      <c r="E187" s="293"/>
      <c r="F187" s="293"/>
      <c r="G187" s="293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</row>
    <row r="188" spans="1:78">
      <c r="A188" s="267"/>
      <c r="B188" s="267"/>
      <c r="C188" s="267"/>
      <c r="D188" s="267"/>
      <c r="E188" s="293"/>
      <c r="F188" s="293"/>
      <c r="G188" s="293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</row>
    <row r="189" spans="1:78">
      <c r="A189" s="267"/>
      <c r="B189" s="267"/>
      <c r="C189" s="267"/>
      <c r="D189" s="267"/>
      <c r="E189" s="293"/>
      <c r="F189" s="293"/>
      <c r="G189" s="293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</row>
    <row r="190" spans="1:78">
      <c r="A190" s="267"/>
      <c r="B190" s="267"/>
      <c r="C190" s="267"/>
      <c r="D190" s="267"/>
      <c r="E190" s="293"/>
      <c r="F190" s="293"/>
      <c r="G190" s="293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</row>
    <row r="191" spans="1:78">
      <c r="A191" s="267"/>
      <c r="B191" s="267"/>
      <c r="C191" s="267"/>
      <c r="D191" s="267"/>
      <c r="E191" s="293"/>
      <c r="F191" s="293"/>
      <c r="G191" s="293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</row>
    <row r="192" spans="1:78">
      <c r="A192" s="267"/>
      <c r="B192" s="267"/>
      <c r="C192" s="267"/>
      <c r="D192" s="267"/>
      <c r="E192" s="293"/>
      <c r="F192" s="293"/>
      <c r="G192" s="293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</row>
    <row r="193" spans="1:78">
      <c r="A193" s="267"/>
      <c r="B193" s="267"/>
      <c r="C193" s="267"/>
      <c r="D193" s="267"/>
      <c r="E193" s="293"/>
      <c r="F193" s="293"/>
      <c r="G193" s="293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67"/>
      <c r="BU193" s="267"/>
      <c r="BV193" s="267"/>
      <c r="BW193" s="267"/>
      <c r="BX193" s="267"/>
      <c r="BY193" s="267"/>
      <c r="BZ193" s="267"/>
    </row>
    <row r="194" spans="1:78">
      <c r="A194" s="267"/>
      <c r="B194" s="267"/>
      <c r="C194" s="267"/>
      <c r="D194" s="267"/>
      <c r="E194" s="293"/>
      <c r="F194" s="293"/>
      <c r="G194" s="293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67"/>
      <c r="BW194" s="267"/>
      <c r="BX194" s="267"/>
      <c r="BY194" s="267"/>
      <c r="BZ194" s="267"/>
    </row>
    <row r="195" spans="1:78">
      <c r="A195" s="267"/>
      <c r="B195" s="267"/>
      <c r="C195" s="267"/>
      <c r="D195" s="267"/>
      <c r="E195" s="293"/>
      <c r="F195" s="293"/>
      <c r="G195" s="293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</row>
    <row r="196" spans="1:78">
      <c r="A196" s="267"/>
      <c r="B196" s="267"/>
      <c r="C196" s="267"/>
      <c r="D196" s="267"/>
      <c r="E196" s="293"/>
      <c r="F196" s="293"/>
      <c r="G196" s="293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</row>
    <row r="197" spans="1:78">
      <c r="A197" s="267"/>
      <c r="B197" s="267"/>
      <c r="C197" s="267"/>
      <c r="D197" s="267"/>
      <c r="E197" s="293"/>
      <c r="F197" s="293"/>
      <c r="G197" s="293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</row>
    <row r="198" spans="1:78">
      <c r="A198" s="267"/>
      <c r="B198" s="267"/>
      <c r="C198" s="267"/>
      <c r="D198" s="267"/>
      <c r="E198" s="293"/>
      <c r="F198" s="293"/>
      <c r="G198" s="293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</row>
    <row r="199" spans="1:78">
      <c r="A199" s="267"/>
      <c r="B199" s="267"/>
      <c r="C199" s="267"/>
      <c r="D199" s="267"/>
      <c r="E199" s="293"/>
      <c r="F199" s="293"/>
      <c r="G199" s="293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</row>
    <row r="200" spans="1:78">
      <c r="A200" s="267"/>
      <c r="B200" s="267"/>
      <c r="C200" s="267"/>
      <c r="D200" s="267"/>
      <c r="E200" s="293"/>
      <c r="F200" s="293"/>
      <c r="G200" s="293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</row>
    <row r="201" spans="1:78">
      <c r="A201" s="267"/>
      <c r="B201" s="267"/>
      <c r="C201" s="267"/>
      <c r="D201" s="267"/>
      <c r="E201" s="293"/>
      <c r="F201" s="293"/>
      <c r="G201" s="293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</row>
    <row r="202" spans="1:78">
      <c r="A202" s="267"/>
      <c r="B202" s="267"/>
      <c r="C202" s="267"/>
      <c r="D202" s="267"/>
      <c r="E202" s="293"/>
      <c r="F202" s="293"/>
      <c r="G202" s="293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</row>
    <row r="203" spans="1:78">
      <c r="A203" s="267"/>
      <c r="B203" s="267"/>
      <c r="C203" s="267"/>
      <c r="D203" s="267"/>
      <c r="E203" s="293"/>
      <c r="F203" s="293"/>
      <c r="G203" s="293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</row>
    <row r="204" spans="1:78">
      <c r="A204" s="267"/>
      <c r="B204" s="267"/>
      <c r="C204" s="267"/>
      <c r="D204" s="267"/>
      <c r="E204" s="293"/>
      <c r="F204" s="293"/>
      <c r="G204" s="293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</row>
    <row r="205" spans="1:78">
      <c r="A205" s="267"/>
      <c r="B205" s="267"/>
      <c r="C205" s="267"/>
      <c r="D205" s="267"/>
      <c r="E205" s="293"/>
      <c r="F205" s="293"/>
      <c r="G205" s="293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</row>
    <row r="206" spans="1:78">
      <c r="A206" s="267"/>
      <c r="B206" s="267"/>
      <c r="C206" s="267"/>
      <c r="D206" s="267"/>
      <c r="E206" s="293"/>
      <c r="F206" s="293"/>
      <c r="G206" s="293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</row>
    <row r="207" spans="1:78">
      <c r="A207" s="267"/>
      <c r="B207" s="267"/>
      <c r="C207" s="267"/>
      <c r="D207" s="267"/>
      <c r="E207" s="293"/>
      <c r="F207" s="293"/>
      <c r="G207" s="293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</row>
    <row r="208" spans="1:78">
      <c r="A208" s="267"/>
      <c r="B208" s="267"/>
      <c r="C208" s="267"/>
      <c r="D208" s="267"/>
      <c r="E208" s="293"/>
      <c r="F208" s="293"/>
      <c r="G208" s="293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</row>
    <row r="209" spans="1:78">
      <c r="A209" s="267"/>
      <c r="B209" s="267"/>
      <c r="C209" s="267"/>
      <c r="D209" s="267"/>
      <c r="E209" s="293"/>
      <c r="F209" s="293"/>
      <c r="G209" s="293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>
      <c r="A210" s="267"/>
      <c r="B210" s="267"/>
      <c r="C210" s="267"/>
      <c r="D210" s="267"/>
      <c r="E210" s="293"/>
      <c r="F210" s="293"/>
      <c r="G210" s="293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</row>
    <row r="211" spans="1:78">
      <c r="A211" s="267"/>
      <c r="B211" s="267"/>
      <c r="C211" s="267"/>
      <c r="D211" s="267"/>
      <c r="E211" s="293"/>
      <c r="F211" s="293"/>
      <c r="G211" s="293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</row>
    <row r="212" spans="1:78">
      <c r="A212" s="267"/>
      <c r="B212" s="267"/>
      <c r="C212" s="267"/>
      <c r="D212" s="267"/>
      <c r="E212" s="293"/>
      <c r="F212" s="293"/>
      <c r="G212" s="293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</row>
    <row r="213" spans="1:78">
      <c r="A213" s="267"/>
      <c r="B213" s="267"/>
      <c r="C213" s="267"/>
      <c r="D213" s="267"/>
      <c r="E213" s="293"/>
      <c r="F213" s="293"/>
      <c r="G213" s="293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</row>
    <row r="214" spans="1:78">
      <c r="A214" s="267"/>
      <c r="B214" s="267"/>
      <c r="C214" s="267"/>
      <c r="D214" s="267"/>
      <c r="E214" s="293"/>
      <c r="F214" s="293"/>
      <c r="G214" s="293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</row>
    <row r="215" spans="1:78">
      <c r="A215" s="267"/>
      <c r="B215" s="267"/>
      <c r="C215" s="267"/>
      <c r="D215" s="267"/>
      <c r="E215" s="293"/>
      <c r="F215" s="293"/>
      <c r="G215" s="293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</row>
    <row r="216" spans="1:78">
      <c r="A216" s="267"/>
      <c r="B216" s="267"/>
      <c r="C216" s="267"/>
      <c r="D216" s="267"/>
      <c r="E216" s="293"/>
      <c r="F216" s="293"/>
      <c r="G216" s="293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</row>
    <row r="217" spans="1:78">
      <c r="A217" s="267"/>
      <c r="B217" s="267"/>
      <c r="C217" s="267"/>
      <c r="D217" s="267"/>
      <c r="E217" s="293"/>
      <c r="F217" s="293"/>
      <c r="G217" s="293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</row>
    <row r="218" spans="1:78">
      <c r="A218" s="267"/>
      <c r="B218" s="267"/>
      <c r="C218" s="267"/>
      <c r="D218" s="267"/>
      <c r="E218" s="293"/>
      <c r="F218" s="293"/>
      <c r="G218" s="293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</row>
    <row r="219" spans="1:78">
      <c r="A219" s="267"/>
      <c r="B219" s="267"/>
      <c r="C219" s="267"/>
      <c r="D219" s="267"/>
      <c r="E219" s="293"/>
      <c r="F219" s="293"/>
      <c r="G219" s="293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</row>
    <row r="220" spans="1:78">
      <c r="A220" s="267"/>
      <c r="B220" s="267"/>
      <c r="C220" s="267"/>
      <c r="D220" s="267"/>
      <c r="E220" s="293"/>
      <c r="F220" s="293"/>
      <c r="G220" s="293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</row>
    <row r="221" spans="1:78">
      <c r="A221" s="267"/>
      <c r="B221" s="267"/>
      <c r="C221" s="267"/>
      <c r="D221" s="267"/>
      <c r="E221" s="293"/>
      <c r="F221" s="293"/>
      <c r="G221" s="293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  <c r="BI221" s="267"/>
      <c r="BJ221" s="267"/>
      <c r="BK221" s="267"/>
      <c r="BL221" s="267"/>
      <c r="BM221" s="267"/>
      <c r="BN221" s="267"/>
      <c r="BO221" s="267"/>
      <c r="BP221" s="267"/>
      <c r="BQ221" s="267"/>
      <c r="BR221" s="267"/>
      <c r="BS221" s="267"/>
      <c r="BT221" s="267"/>
      <c r="BU221" s="267"/>
      <c r="BV221" s="267"/>
      <c r="BW221" s="267"/>
      <c r="BX221" s="267"/>
      <c r="BY221" s="267"/>
      <c r="BZ221" s="267"/>
    </row>
    <row r="222" spans="1:78">
      <c r="A222" s="267"/>
      <c r="B222" s="267"/>
      <c r="C222" s="267"/>
      <c r="D222" s="267"/>
      <c r="E222" s="293"/>
      <c r="F222" s="293"/>
      <c r="G222" s="293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</row>
    <row r="223" spans="1:78">
      <c r="A223" s="267"/>
      <c r="B223" s="267"/>
      <c r="C223" s="267"/>
      <c r="D223" s="267"/>
      <c r="E223" s="293"/>
      <c r="F223" s="293"/>
      <c r="G223" s="293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  <c r="BI223" s="267"/>
      <c r="BJ223" s="267"/>
      <c r="BK223" s="267"/>
      <c r="BL223" s="267"/>
      <c r="BM223" s="267"/>
      <c r="BN223" s="267"/>
      <c r="BO223" s="267"/>
      <c r="BP223" s="267"/>
      <c r="BQ223" s="267"/>
      <c r="BR223" s="267"/>
      <c r="BS223" s="267"/>
      <c r="BT223" s="267"/>
      <c r="BU223" s="267"/>
      <c r="BV223" s="267"/>
      <c r="BW223" s="267"/>
      <c r="BX223" s="267"/>
      <c r="BY223" s="267"/>
      <c r="BZ223" s="267"/>
    </row>
    <row r="224" spans="1:78">
      <c r="A224" s="267"/>
      <c r="B224" s="267"/>
      <c r="C224" s="267"/>
      <c r="D224" s="267"/>
      <c r="E224" s="293"/>
      <c r="F224" s="293"/>
      <c r="G224" s="293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  <c r="BI224" s="267"/>
      <c r="BJ224" s="267"/>
      <c r="BK224" s="267"/>
      <c r="BL224" s="267"/>
      <c r="BM224" s="267"/>
      <c r="BN224" s="267"/>
      <c r="BO224" s="267"/>
      <c r="BP224" s="267"/>
      <c r="BQ224" s="267"/>
      <c r="BR224" s="267"/>
      <c r="BS224" s="267"/>
      <c r="BT224" s="267"/>
      <c r="BU224" s="267"/>
      <c r="BV224" s="267"/>
      <c r="BW224" s="267"/>
      <c r="BX224" s="267"/>
      <c r="BY224" s="267"/>
      <c r="BZ224" s="267"/>
    </row>
    <row r="225" spans="1:78">
      <c r="A225" s="267"/>
      <c r="B225" s="267"/>
      <c r="C225" s="267"/>
      <c r="D225" s="267"/>
      <c r="E225" s="293"/>
      <c r="F225" s="293"/>
      <c r="G225" s="293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7"/>
      <c r="BQ225" s="267"/>
      <c r="BR225" s="267"/>
      <c r="BS225" s="267"/>
      <c r="BT225" s="267"/>
      <c r="BU225" s="267"/>
      <c r="BV225" s="267"/>
      <c r="BW225" s="267"/>
      <c r="BX225" s="267"/>
      <c r="BY225" s="267"/>
      <c r="BZ225" s="267"/>
    </row>
    <row r="226" spans="1:78">
      <c r="A226" s="267"/>
      <c r="B226" s="267"/>
      <c r="C226" s="267"/>
      <c r="D226" s="267"/>
      <c r="E226" s="293"/>
      <c r="F226" s="293"/>
      <c r="G226" s="293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267"/>
      <c r="BO226" s="267"/>
      <c r="BP226" s="267"/>
      <c r="BQ226" s="267"/>
      <c r="BR226" s="267"/>
      <c r="BS226" s="267"/>
      <c r="BT226" s="267"/>
      <c r="BU226" s="267"/>
      <c r="BV226" s="267"/>
      <c r="BW226" s="267"/>
      <c r="BX226" s="267"/>
      <c r="BY226" s="267"/>
      <c r="BZ226" s="267"/>
    </row>
    <row r="227" spans="1:78">
      <c r="A227" s="267"/>
      <c r="B227" s="267"/>
      <c r="C227" s="267"/>
      <c r="D227" s="267"/>
      <c r="E227" s="293"/>
      <c r="F227" s="293"/>
      <c r="G227" s="293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  <c r="BI227" s="267"/>
      <c r="BJ227" s="267"/>
      <c r="BK227" s="267"/>
      <c r="BL227" s="267"/>
      <c r="BM227" s="267"/>
      <c r="BN227" s="267"/>
      <c r="BO227" s="267"/>
      <c r="BP227" s="267"/>
      <c r="BQ227" s="267"/>
      <c r="BR227" s="267"/>
      <c r="BS227" s="267"/>
      <c r="BT227" s="267"/>
      <c r="BU227" s="267"/>
      <c r="BV227" s="267"/>
      <c r="BW227" s="267"/>
      <c r="BX227" s="267"/>
      <c r="BY227" s="267"/>
      <c r="BZ227" s="267"/>
    </row>
    <row r="228" spans="1:78">
      <c r="A228" s="267"/>
      <c r="B228" s="267"/>
      <c r="C228" s="267"/>
      <c r="D228" s="267"/>
      <c r="E228" s="293"/>
      <c r="F228" s="293"/>
      <c r="G228" s="293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7"/>
      <c r="BO228" s="267"/>
      <c r="BP228" s="267"/>
      <c r="BQ228" s="267"/>
      <c r="BR228" s="267"/>
      <c r="BS228" s="267"/>
      <c r="BT228" s="267"/>
      <c r="BU228" s="267"/>
      <c r="BV228" s="267"/>
      <c r="BW228" s="267"/>
      <c r="BX228" s="267"/>
      <c r="BY228" s="267"/>
      <c r="BZ228" s="267"/>
    </row>
    <row r="229" spans="1:78">
      <c r="A229" s="267"/>
      <c r="B229" s="267"/>
      <c r="C229" s="267"/>
      <c r="D229" s="267"/>
      <c r="E229" s="293"/>
      <c r="F229" s="293"/>
      <c r="G229" s="293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  <c r="BI229" s="267"/>
      <c r="BJ229" s="267"/>
      <c r="BK229" s="267"/>
      <c r="BL229" s="267"/>
      <c r="BM229" s="267"/>
      <c r="BN229" s="267"/>
      <c r="BO229" s="267"/>
      <c r="BP229" s="267"/>
      <c r="BQ229" s="267"/>
      <c r="BR229" s="267"/>
      <c r="BS229" s="267"/>
      <c r="BT229" s="267"/>
      <c r="BU229" s="267"/>
      <c r="BV229" s="267"/>
      <c r="BW229" s="267"/>
      <c r="BX229" s="267"/>
      <c r="BY229" s="267"/>
      <c r="BZ229" s="267"/>
    </row>
    <row r="230" spans="1:78">
      <c r="A230" s="267"/>
      <c r="B230" s="267"/>
      <c r="C230" s="267"/>
      <c r="D230" s="267"/>
      <c r="E230" s="293"/>
      <c r="F230" s="293"/>
      <c r="G230" s="293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  <c r="BI230" s="267"/>
      <c r="BJ230" s="267"/>
      <c r="BK230" s="267"/>
      <c r="BL230" s="267"/>
      <c r="BM230" s="267"/>
      <c r="BN230" s="267"/>
      <c r="BO230" s="267"/>
      <c r="BP230" s="267"/>
      <c r="BQ230" s="267"/>
      <c r="BR230" s="267"/>
      <c r="BS230" s="267"/>
      <c r="BT230" s="267"/>
      <c r="BU230" s="267"/>
      <c r="BV230" s="267"/>
      <c r="BW230" s="267"/>
      <c r="BX230" s="267"/>
      <c r="BY230" s="267"/>
      <c r="BZ230" s="267"/>
    </row>
    <row r="231" spans="1:78">
      <c r="A231" s="267"/>
      <c r="B231" s="267"/>
      <c r="C231" s="267"/>
      <c r="D231" s="267"/>
      <c r="E231" s="293"/>
      <c r="F231" s="293"/>
      <c r="G231" s="293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  <c r="BI231" s="267"/>
      <c r="BJ231" s="267"/>
      <c r="BK231" s="267"/>
      <c r="BL231" s="267"/>
      <c r="BM231" s="267"/>
      <c r="BN231" s="267"/>
      <c r="BO231" s="267"/>
      <c r="BP231" s="267"/>
      <c r="BQ231" s="267"/>
      <c r="BR231" s="267"/>
      <c r="BS231" s="267"/>
      <c r="BT231" s="267"/>
      <c r="BU231" s="267"/>
      <c r="BV231" s="267"/>
      <c r="BW231" s="267"/>
      <c r="BX231" s="267"/>
      <c r="BY231" s="267"/>
      <c r="BZ231" s="267"/>
    </row>
    <row r="232" spans="1:78">
      <c r="A232" s="267"/>
      <c r="B232" s="267"/>
      <c r="C232" s="267"/>
      <c r="D232" s="267"/>
      <c r="E232" s="293"/>
      <c r="F232" s="293"/>
      <c r="G232" s="293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7"/>
      <c r="BM232" s="267"/>
      <c r="BN232" s="267"/>
      <c r="BO232" s="267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7"/>
    </row>
    <row r="233" spans="1:78">
      <c r="A233" s="267"/>
      <c r="B233" s="267"/>
      <c r="C233" s="267"/>
      <c r="D233" s="267"/>
      <c r="E233" s="293"/>
      <c r="F233" s="293"/>
      <c r="G233" s="293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</row>
    <row r="234" spans="1:78">
      <c r="A234" s="267"/>
      <c r="B234" s="267"/>
      <c r="C234" s="267"/>
      <c r="D234" s="267"/>
      <c r="E234" s="293"/>
      <c r="F234" s="293"/>
      <c r="G234" s="293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7"/>
    </row>
    <row r="235" spans="1:78">
      <c r="A235" s="267"/>
      <c r="B235" s="267"/>
      <c r="C235" s="267"/>
      <c r="D235" s="267"/>
      <c r="E235" s="293"/>
      <c r="F235" s="293"/>
      <c r="G235" s="293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  <c r="BI235" s="267"/>
      <c r="BJ235" s="267"/>
      <c r="BK235" s="267"/>
      <c r="BL235" s="267"/>
      <c r="BM235" s="267"/>
      <c r="BN235" s="267"/>
      <c r="BO235" s="267"/>
      <c r="BP235" s="267"/>
      <c r="BQ235" s="267"/>
      <c r="BR235" s="267"/>
      <c r="BS235" s="267"/>
      <c r="BT235" s="267"/>
      <c r="BU235" s="267"/>
      <c r="BV235" s="267"/>
      <c r="BW235" s="267"/>
      <c r="BX235" s="267"/>
      <c r="BY235" s="267"/>
      <c r="BZ235" s="267"/>
    </row>
    <row r="236" spans="1:78">
      <c r="A236" s="267"/>
      <c r="B236" s="267"/>
      <c r="C236" s="267"/>
      <c r="D236" s="267"/>
      <c r="E236" s="293"/>
      <c r="F236" s="293"/>
      <c r="G236" s="293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  <c r="BI236" s="267"/>
      <c r="BJ236" s="267"/>
      <c r="BK236" s="267"/>
      <c r="BL236" s="267"/>
      <c r="BM236" s="267"/>
      <c r="BN236" s="267"/>
      <c r="BO236" s="267"/>
      <c r="BP236" s="267"/>
      <c r="BQ236" s="267"/>
      <c r="BR236" s="267"/>
      <c r="BS236" s="267"/>
      <c r="BT236" s="267"/>
      <c r="BU236" s="267"/>
      <c r="BV236" s="267"/>
      <c r="BW236" s="267"/>
      <c r="BX236" s="267"/>
      <c r="BY236" s="267"/>
      <c r="BZ236" s="267"/>
    </row>
    <row r="237" spans="1:78">
      <c r="A237" s="267"/>
      <c r="B237" s="267"/>
      <c r="C237" s="267"/>
      <c r="D237" s="267"/>
      <c r="E237" s="293"/>
      <c r="F237" s="293"/>
      <c r="G237" s="293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67"/>
    </row>
    <row r="238" spans="1:78">
      <c r="A238" s="267"/>
      <c r="B238" s="267"/>
      <c r="C238" s="267"/>
      <c r="D238" s="267"/>
      <c r="E238" s="293"/>
      <c r="F238" s="293"/>
      <c r="G238" s="293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67"/>
    </row>
    <row r="239" spans="1:78">
      <c r="A239" s="267"/>
      <c r="B239" s="267"/>
      <c r="C239" s="267"/>
      <c r="D239" s="267"/>
      <c r="E239" s="293"/>
      <c r="F239" s="293"/>
      <c r="G239" s="293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67"/>
    </row>
    <row r="240" spans="1:78">
      <c r="A240" s="267"/>
      <c r="B240" s="267"/>
      <c r="C240" s="267"/>
      <c r="D240" s="267"/>
      <c r="E240" s="293"/>
      <c r="F240" s="293"/>
      <c r="G240" s="293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67"/>
    </row>
    <row r="241" spans="1:78">
      <c r="A241" s="267"/>
      <c r="B241" s="267"/>
      <c r="C241" s="267"/>
      <c r="D241" s="267"/>
      <c r="E241" s="293"/>
      <c r="F241" s="293"/>
      <c r="G241" s="293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</row>
    <row r="242" spans="1:78">
      <c r="A242" s="267"/>
      <c r="B242" s="267"/>
      <c r="C242" s="267"/>
      <c r="D242" s="267"/>
      <c r="E242" s="293"/>
      <c r="F242" s="293"/>
      <c r="G242" s="293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</row>
    <row r="243" spans="1:78">
      <c r="A243" s="267"/>
      <c r="B243" s="267"/>
      <c r="C243" s="267"/>
      <c r="D243" s="267"/>
      <c r="E243" s="293"/>
      <c r="F243" s="293"/>
      <c r="G243" s="293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</row>
    <row r="244" spans="1:78">
      <c r="A244" s="267"/>
      <c r="B244" s="267"/>
      <c r="C244" s="267"/>
      <c r="D244" s="267"/>
      <c r="E244" s="293"/>
      <c r="F244" s="293"/>
      <c r="G244" s="293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</row>
    <row r="245" spans="1:78">
      <c r="A245" s="267"/>
      <c r="B245" s="267"/>
      <c r="C245" s="267"/>
      <c r="D245" s="267"/>
      <c r="E245" s="293"/>
      <c r="F245" s="293"/>
      <c r="G245" s="293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</row>
    <row r="246" spans="1:78">
      <c r="A246" s="267"/>
      <c r="B246" s="267"/>
      <c r="C246" s="267"/>
      <c r="D246" s="267"/>
      <c r="E246" s="293"/>
      <c r="F246" s="293"/>
      <c r="G246" s="293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</row>
    <row r="247" spans="1:78">
      <c r="A247" s="267"/>
      <c r="B247" s="267"/>
      <c r="C247" s="267"/>
      <c r="D247" s="267"/>
      <c r="E247" s="293"/>
      <c r="F247" s="293"/>
      <c r="G247" s="293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</row>
    <row r="248" spans="1:78">
      <c r="A248" s="267"/>
      <c r="B248" s="267"/>
      <c r="C248" s="267"/>
      <c r="D248" s="267"/>
      <c r="E248" s="293"/>
      <c r="F248" s="293"/>
      <c r="G248" s="293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67"/>
    </row>
    <row r="249" spans="1:78">
      <c r="A249" s="267"/>
      <c r="B249" s="267"/>
      <c r="C249" s="267"/>
      <c r="D249" s="267"/>
      <c r="E249" s="293"/>
      <c r="F249" s="293"/>
      <c r="G249" s="293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67"/>
    </row>
    <row r="250" spans="1:78">
      <c r="A250" s="267"/>
      <c r="B250" s="267"/>
      <c r="C250" s="267"/>
      <c r="D250" s="267"/>
      <c r="E250" s="293"/>
      <c r="F250" s="293"/>
      <c r="G250" s="293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67"/>
    </row>
    <row r="251" spans="1:78">
      <c r="A251" s="267"/>
      <c r="B251" s="267"/>
      <c r="C251" s="267"/>
      <c r="D251" s="267"/>
      <c r="E251" s="293"/>
      <c r="F251" s="293"/>
      <c r="G251" s="293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>
      <c r="A252" s="267"/>
      <c r="B252" s="267"/>
      <c r="C252" s="267"/>
      <c r="D252" s="267"/>
      <c r="E252" s="293"/>
      <c r="F252" s="293"/>
      <c r="G252" s="293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67"/>
    </row>
    <row r="253" spans="1:78">
      <c r="A253" s="267"/>
      <c r="B253" s="267"/>
      <c r="C253" s="267"/>
      <c r="D253" s="267"/>
      <c r="E253" s="293"/>
      <c r="F253" s="293"/>
      <c r="G253" s="293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67"/>
    </row>
    <row r="254" spans="1:78">
      <c r="A254" s="267"/>
      <c r="B254" s="267"/>
      <c r="C254" s="267"/>
      <c r="D254" s="267"/>
      <c r="E254" s="293"/>
      <c r="F254" s="293"/>
      <c r="G254" s="293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67"/>
    </row>
    <row r="255" spans="1:78">
      <c r="A255" s="267"/>
      <c r="B255" s="267"/>
      <c r="C255" s="267"/>
      <c r="D255" s="267"/>
      <c r="E255" s="293"/>
      <c r="F255" s="293"/>
      <c r="G255" s="293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67"/>
    </row>
    <row r="256" spans="1:78">
      <c r="A256" s="267"/>
      <c r="B256" s="267"/>
      <c r="C256" s="267"/>
      <c r="D256" s="267"/>
      <c r="E256" s="293"/>
      <c r="F256" s="293"/>
      <c r="G256" s="293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67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67"/>
      <c r="BY256" s="267"/>
      <c r="BZ256" s="267"/>
    </row>
    <row r="257" spans="1:78">
      <c r="A257" s="267"/>
      <c r="B257" s="267"/>
      <c r="C257" s="267"/>
      <c r="D257" s="267"/>
      <c r="E257" s="293"/>
      <c r="F257" s="293"/>
      <c r="G257" s="293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67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67"/>
      <c r="BY257" s="267"/>
      <c r="BZ257" s="267"/>
    </row>
    <row r="258" spans="1:78">
      <c r="A258" s="267"/>
      <c r="B258" s="267"/>
      <c r="C258" s="267"/>
      <c r="D258" s="267"/>
      <c r="E258" s="293"/>
      <c r="F258" s="293"/>
      <c r="G258" s="293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67"/>
    </row>
    <row r="259" spans="1:78">
      <c r="A259" s="267"/>
      <c r="B259" s="267"/>
      <c r="C259" s="267"/>
      <c r="D259" s="267"/>
      <c r="E259" s="293"/>
      <c r="F259" s="293"/>
      <c r="G259" s="293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67"/>
    </row>
    <row r="260" spans="1:78">
      <c r="A260" s="267"/>
      <c r="B260" s="267"/>
      <c r="C260" s="267"/>
      <c r="D260" s="267"/>
      <c r="E260" s="293"/>
      <c r="F260" s="293"/>
      <c r="G260" s="293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</row>
    <row r="261" spans="1:78">
      <c r="A261" s="267"/>
      <c r="B261" s="267"/>
      <c r="C261" s="267"/>
      <c r="D261" s="267"/>
      <c r="E261" s="293"/>
      <c r="F261" s="293"/>
      <c r="G261" s="293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67"/>
    </row>
    <row r="262" spans="1:78">
      <c r="A262" s="267"/>
      <c r="B262" s="267"/>
      <c r="C262" s="267"/>
      <c r="D262" s="267"/>
      <c r="E262" s="293"/>
      <c r="F262" s="293"/>
      <c r="G262" s="293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67"/>
    </row>
    <row r="263" spans="1:78">
      <c r="A263" s="267"/>
      <c r="B263" s="267"/>
      <c r="C263" s="267"/>
      <c r="D263" s="267"/>
      <c r="E263" s="293"/>
      <c r="F263" s="293"/>
      <c r="G263" s="293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</row>
    <row r="264" spans="1:78">
      <c r="A264" s="267"/>
      <c r="B264" s="267"/>
      <c r="C264" s="267"/>
      <c r="D264" s="267"/>
      <c r="E264" s="293"/>
      <c r="F264" s="293"/>
      <c r="G264" s="293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</row>
    <row r="265" spans="1:78">
      <c r="A265" s="267"/>
      <c r="B265" s="267"/>
      <c r="C265" s="267"/>
      <c r="D265" s="267"/>
      <c r="E265" s="293"/>
      <c r="F265" s="293"/>
      <c r="G265" s="293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67"/>
    </row>
    <row r="266" spans="1:78">
      <c r="A266" s="267"/>
      <c r="B266" s="267"/>
      <c r="C266" s="267"/>
      <c r="D266" s="267"/>
      <c r="E266" s="293"/>
      <c r="F266" s="293"/>
      <c r="G266" s="293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67"/>
    </row>
    <row r="267" spans="1:78">
      <c r="A267" s="267"/>
      <c r="B267" s="267"/>
      <c r="C267" s="267"/>
      <c r="D267" s="267"/>
      <c r="E267" s="293"/>
      <c r="F267" s="293"/>
      <c r="G267" s="293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</row>
    <row r="268" spans="1:78">
      <c r="A268" s="267"/>
      <c r="B268" s="267"/>
      <c r="C268" s="267"/>
      <c r="D268" s="267"/>
      <c r="E268" s="293"/>
      <c r="F268" s="293"/>
      <c r="G268" s="293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</row>
    <row r="269" spans="1:78">
      <c r="A269" s="267"/>
      <c r="B269" s="267"/>
      <c r="C269" s="267"/>
      <c r="D269" s="267"/>
      <c r="E269" s="293"/>
      <c r="F269" s="293"/>
      <c r="G269" s="293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</row>
    <row r="270" spans="1:78">
      <c r="A270" s="267"/>
      <c r="B270" s="267"/>
      <c r="C270" s="267"/>
      <c r="D270" s="267"/>
      <c r="E270" s="293"/>
      <c r="F270" s="293"/>
      <c r="G270" s="293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</row>
    <row r="271" spans="1:78">
      <c r="A271" s="267"/>
      <c r="B271" s="267"/>
      <c r="C271" s="267"/>
      <c r="D271" s="267"/>
      <c r="E271" s="293"/>
      <c r="F271" s="293"/>
      <c r="G271" s="293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</row>
    <row r="272" spans="1:78">
      <c r="A272" s="267"/>
      <c r="B272" s="267"/>
      <c r="C272" s="267"/>
      <c r="D272" s="267"/>
      <c r="E272" s="293"/>
      <c r="F272" s="293"/>
      <c r="G272" s="293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</row>
    <row r="273" spans="1:78">
      <c r="A273" s="267"/>
      <c r="B273" s="267"/>
      <c r="C273" s="267"/>
      <c r="D273" s="267"/>
      <c r="E273" s="293"/>
      <c r="F273" s="293"/>
      <c r="G273" s="293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</row>
    <row r="274" spans="1:78">
      <c r="A274" s="267"/>
      <c r="B274" s="267"/>
      <c r="C274" s="267"/>
      <c r="D274" s="267"/>
      <c r="E274" s="293"/>
      <c r="F274" s="293"/>
      <c r="G274" s="293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</row>
    <row r="275" spans="1:78">
      <c r="A275" s="267"/>
      <c r="B275" s="267"/>
      <c r="C275" s="267"/>
      <c r="D275" s="267"/>
      <c r="E275" s="293"/>
      <c r="F275" s="293"/>
      <c r="G275" s="293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</row>
    <row r="276" spans="1:78">
      <c r="A276" s="267"/>
      <c r="B276" s="267"/>
      <c r="C276" s="267"/>
      <c r="D276" s="267"/>
      <c r="E276" s="293"/>
      <c r="F276" s="293"/>
      <c r="G276" s="293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</row>
    <row r="277" spans="1:78">
      <c r="A277" s="267"/>
      <c r="B277" s="267"/>
      <c r="C277" s="267"/>
      <c r="D277" s="267"/>
      <c r="E277" s="293"/>
      <c r="F277" s="293"/>
      <c r="G277" s="293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</row>
    <row r="278" spans="1:78">
      <c r="A278" s="267"/>
      <c r="B278" s="267"/>
      <c r="C278" s="267"/>
      <c r="D278" s="267"/>
      <c r="E278" s="293"/>
      <c r="F278" s="293"/>
      <c r="G278" s="293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</row>
    <row r="279" spans="1:78">
      <c r="A279" s="267"/>
      <c r="B279" s="267"/>
      <c r="C279" s="267"/>
      <c r="D279" s="267"/>
      <c r="E279" s="293"/>
      <c r="F279" s="293"/>
      <c r="G279" s="293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</row>
    <row r="280" spans="1:78">
      <c r="A280" s="267"/>
      <c r="B280" s="267"/>
      <c r="C280" s="267"/>
      <c r="D280" s="267"/>
      <c r="E280" s="293"/>
      <c r="F280" s="293"/>
      <c r="G280" s="293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</row>
    <row r="281" spans="1:78">
      <c r="A281" s="267"/>
      <c r="B281" s="267"/>
      <c r="C281" s="267"/>
      <c r="D281" s="267"/>
      <c r="E281" s="293"/>
      <c r="F281" s="293"/>
      <c r="G281" s="293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</row>
    <row r="282" spans="1:78">
      <c r="A282" s="267"/>
      <c r="B282" s="267"/>
      <c r="C282" s="267"/>
      <c r="D282" s="267"/>
      <c r="E282" s="293"/>
      <c r="F282" s="293"/>
      <c r="G282" s="293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</row>
    <row r="283" spans="1:78">
      <c r="A283" s="267"/>
      <c r="B283" s="267"/>
      <c r="C283" s="267"/>
      <c r="D283" s="267"/>
      <c r="E283" s="293"/>
      <c r="F283" s="293"/>
      <c r="G283" s="293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</row>
    <row r="284" spans="1:78">
      <c r="A284" s="267"/>
      <c r="B284" s="267"/>
      <c r="C284" s="267"/>
      <c r="D284" s="267"/>
      <c r="E284" s="293"/>
      <c r="F284" s="293"/>
      <c r="G284" s="293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</row>
    <row r="285" spans="1:78">
      <c r="A285" s="267"/>
      <c r="B285" s="267"/>
      <c r="C285" s="267"/>
      <c r="D285" s="267"/>
      <c r="E285" s="293"/>
      <c r="F285" s="293"/>
      <c r="G285" s="293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</row>
    <row r="286" spans="1:78">
      <c r="A286" s="267"/>
      <c r="B286" s="267"/>
      <c r="C286" s="267"/>
      <c r="D286" s="267"/>
      <c r="E286" s="293"/>
      <c r="F286" s="293"/>
      <c r="G286" s="293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</row>
    <row r="287" spans="1:78">
      <c r="A287" s="267"/>
      <c r="B287" s="267"/>
      <c r="C287" s="267"/>
      <c r="D287" s="267"/>
      <c r="E287" s="293"/>
      <c r="F287" s="293"/>
      <c r="G287" s="293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</row>
    <row r="288" spans="1:78">
      <c r="A288" s="267"/>
      <c r="B288" s="267"/>
      <c r="C288" s="267"/>
      <c r="D288" s="267"/>
      <c r="E288" s="293"/>
      <c r="F288" s="293"/>
      <c r="G288" s="293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</row>
    <row r="289" spans="1:78">
      <c r="A289" s="267"/>
      <c r="B289" s="267"/>
      <c r="C289" s="267"/>
      <c r="D289" s="267"/>
      <c r="E289" s="293"/>
      <c r="F289" s="293"/>
      <c r="G289" s="293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</row>
    <row r="290" spans="1:78">
      <c r="A290" s="267"/>
      <c r="B290" s="267"/>
      <c r="C290" s="267"/>
      <c r="D290" s="267"/>
      <c r="E290" s="293"/>
      <c r="F290" s="293"/>
      <c r="G290" s="293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</row>
    <row r="291" spans="1:78">
      <c r="A291" s="267"/>
      <c r="B291" s="267"/>
      <c r="C291" s="267"/>
      <c r="D291" s="267"/>
      <c r="E291" s="293"/>
      <c r="F291" s="293"/>
      <c r="G291" s="293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</row>
    <row r="292" spans="1:78">
      <c r="A292" s="267"/>
      <c r="B292" s="267"/>
      <c r="C292" s="267"/>
      <c r="D292" s="267"/>
      <c r="E292" s="293"/>
      <c r="F292" s="293"/>
      <c r="G292" s="293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</row>
    <row r="293" spans="1:78">
      <c r="A293" s="267"/>
      <c r="B293" s="267"/>
      <c r="C293" s="267"/>
      <c r="D293" s="267"/>
      <c r="E293" s="293"/>
      <c r="F293" s="293"/>
      <c r="G293" s="293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</row>
    <row r="294" spans="1:78">
      <c r="A294" s="267"/>
      <c r="B294" s="267"/>
      <c r="C294" s="267"/>
      <c r="D294" s="267"/>
      <c r="E294" s="293"/>
      <c r="F294" s="293"/>
      <c r="G294" s="293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</row>
    <row r="295" spans="1:78">
      <c r="A295" s="267"/>
      <c r="B295" s="267"/>
      <c r="C295" s="267"/>
      <c r="D295" s="267"/>
      <c r="E295" s="293"/>
      <c r="F295" s="293"/>
      <c r="G295" s="293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</row>
    <row r="296" spans="1:78">
      <c r="A296" s="267"/>
      <c r="B296" s="267"/>
      <c r="C296" s="267"/>
      <c r="D296" s="267"/>
      <c r="E296" s="293"/>
      <c r="F296" s="293"/>
      <c r="G296" s="293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</row>
    <row r="297" spans="1:78">
      <c r="A297" s="267"/>
      <c r="B297" s="267"/>
      <c r="C297" s="267"/>
      <c r="D297" s="267"/>
      <c r="E297" s="293"/>
      <c r="F297" s="293"/>
      <c r="G297" s="293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</row>
    <row r="298" spans="1:78">
      <c r="A298" s="267"/>
      <c r="B298" s="267"/>
      <c r="C298" s="267"/>
      <c r="D298" s="267"/>
      <c r="E298" s="293"/>
      <c r="F298" s="293"/>
      <c r="G298" s="293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</row>
    <row r="299" spans="1:78">
      <c r="A299" s="267"/>
      <c r="B299" s="267"/>
      <c r="C299" s="267"/>
      <c r="D299" s="267"/>
      <c r="E299" s="293"/>
      <c r="F299" s="293"/>
      <c r="G299" s="293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</row>
    <row r="300" spans="1:78">
      <c r="A300" s="267"/>
      <c r="B300" s="267"/>
      <c r="C300" s="267"/>
      <c r="D300" s="267"/>
      <c r="E300" s="293"/>
      <c r="F300" s="293"/>
      <c r="G300" s="293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</row>
    <row r="301" spans="1:78">
      <c r="A301" s="267"/>
      <c r="B301" s="267"/>
      <c r="C301" s="267"/>
      <c r="D301" s="267"/>
      <c r="E301" s="293"/>
      <c r="F301" s="293"/>
      <c r="G301" s="293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</row>
    <row r="302" spans="1:78">
      <c r="A302" s="267"/>
      <c r="B302" s="267"/>
      <c r="C302" s="267"/>
      <c r="D302" s="267"/>
      <c r="E302" s="293"/>
      <c r="F302" s="293"/>
      <c r="G302" s="293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</row>
    <row r="303" spans="1:78">
      <c r="A303" s="267"/>
      <c r="B303" s="267"/>
      <c r="C303" s="267"/>
      <c r="D303" s="267"/>
      <c r="E303" s="293"/>
      <c r="F303" s="293"/>
      <c r="G303" s="293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</row>
    <row r="304" spans="1:78">
      <c r="A304" s="267"/>
      <c r="B304" s="267"/>
      <c r="C304" s="267"/>
      <c r="D304" s="267"/>
      <c r="E304" s="293"/>
      <c r="F304" s="293"/>
      <c r="G304" s="293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</row>
    <row r="305" spans="1:78">
      <c r="A305" s="267"/>
      <c r="B305" s="267"/>
      <c r="C305" s="267"/>
      <c r="D305" s="267"/>
      <c r="E305" s="293"/>
      <c r="F305" s="293"/>
      <c r="G305" s="293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</row>
    <row r="306" spans="1:78">
      <c r="A306" s="267"/>
      <c r="B306" s="267"/>
      <c r="C306" s="267"/>
      <c r="D306" s="267"/>
      <c r="E306" s="293"/>
      <c r="F306" s="293"/>
      <c r="G306" s="293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</row>
    <row r="307" spans="1:78">
      <c r="A307" s="267"/>
      <c r="B307" s="267"/>
      <c r="C307" s="267"/>
      <c r="D307" s="267"/>
      <c r="E307" s="293"/>
      <c r="F307" s="293"/>
      <c r="G307" s="293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</row>
    <row r="308" spans="1:78">
      <c r="A308" s="267"/>
      <c r="B308" s="267"/>
      <c r="C308" s="267"/>
      <c r="D308" s="267"/>
      <c r="E308" s="293"/>
      <c r="F308" s="293"/>
      <c r="G308" s="293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</row>
    <row r="309" spans="1:78">
      <c r="A309" s="267"/>
      <c r="B309" s="267"/>
      <c r="C309" s="267"/>
      <c r="D309" s="267"/>
      <c r="E309" s="293"/>
      <c r="F309" s="293"/>
      <c r="G309" s="293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</row>
    <row r="310" spans="1:78">
      <c r="A310" s="267"/>
      <c r="B310" s="267"/>
      <c r="C310" s="267"/>
      <c r="D310" s="267"/>
      <c r="E310" s="293"/>
      <c r="F310" s="293"/>
      <c r="G310" s="293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</row>
    <row r="311" spans="1:78">
      <c r="A311" s="267"/>
      <c r="B311" s="267"/>
      <c r="C311" s="267"/>
      <c r="D311" s="267"/>
      <c r="E311" s="293"/>
      <c r="F311" s="293"/>
      <c r="G311" s="293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</row>
    <row r="312" spans="1:78">
      <c r="A312" s="267"/>
      <c r="B312" s="267"/>
      <c r="C312" s="267"/>
      <c r="D312" s="267"/>
      <c r="E312" s="293"/>
      <c r="F312" s="293"/>
      <c r="G312" s="293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</row>
    <row r="313" spans="1:78">
      <c r="A313" s="267"/>
      <c r="B313" s="267"/>
      <c r="C313" s="267"/>
      <c r="D313" s="267"/>
      <c r="E313" s="293"/>
      <c r="F313" s="293"/>
      <c r="G313" s="293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</row>
    <row r="314" spans="1:78">
      <c r="A314" s="267"/>
      <c r="B314" s="267"/>
      <c r="C314" s="267"/>
      <c r="D314" s="267"/>
      <c r="E314" s="293"/>
      <c r="F314" s="293"/>
      <c r="G314" s="293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</row>
    <row r="315" spans="1:78">
      <c r="A315" s="267"/>
      <c r="B315" s="267"/>
      <c r="C315" s="267"/>
      <c r="D315" s="267"/>
      <c r="E315" s="293"/>
      <c r="F315" s="293"/>
      <c r="G315" s="293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</row>
    <row r="316" spans="1:78">
      <c r="A316" s="267"/>
      <c r="B316" s="267"/>
      <c r="C316" s="267"/>
      <c r="D316" s="267"/>
      <c r="E316" s="293"/>
      <c r="F316" s="293"/>
      <c r="G316" s="293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</row>
    <row r="317" spans="1:78">
      <c r="A317" s="267"/>
      <c r="B317" s="267"/>
      <c r="C317" s="267"/>
      <c r="D317" s="267"/>
      <c r="E317" s="293"/>
      <c r="F317" s="293"/>
      <c r="G317" s="293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</row>
    <row r="318" spans="1:78">
      <c r="A318" s="267"/>
      <c r="B318" s="267"/>
      <c r="C318" s="267"/>
      <c r="D318" s="267"/>
      <c r="E318" s="293"/>
      <c r="F318" s="293"/>
      <c r="G318" s="293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</row>
    <row r="319" spans="1:78">
      <c r="A319" s="267"/>
      <c r="B319" s="267"/>
      <c r="C319" s="267"/>
      <c r="D319" s="267"/>
      <c r="E319" s="293"/>
      <c r="F319" s="293"/>
      <c r="G319" s="293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</row>
    <row r="320" spans="1:78">
      <c r="A320" s="267"/>
      <c r="B320" s="267"/>
      <c r="C320" s="267"/>
      <c r="D320" s="267"/>
      <c r="E320" s="293"/>
      <c r="F320" s="293"/>
      <c r="G320" s="293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</row>
    <row r="321" spans="1:78">
      <c r="A321" s="267"/>
      <c r="B321" s="267"/>
      <c r="C321" s="267"/>
      <c r="D321" s="267"/>
      <c r="E321" s="293"/>
      <c r="F321" s="293"/>
      <c r="G321" s="293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</row>
    <row r="322" spans="1:78">
      <c r="A322" s="267"/>
      <c r="B322" s="267"/>
      <c r="C322" s="267"/>
      <c r="D322" s="267"/>
      <c r="E322" s="293"/>
      <c r="F322" s="293"/>
      <c r="G322" s="293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</row>
    <row r="323" spans="1:78">
      <c r="A323" s="267"/>
      <c r="B323" s="267"/>
      <c r="C323" s="267"/>
      <c r="D323" s="267"/>
      <c r="E323" s="293"/>
      <c r="F323" s="293"/>
      <c r="G323" s="293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</row>
    <row r="324" spans="1:78">
      <c r="A324" s="267"/>
      <c r="B324" s="267"/>
      <c r="C324" s="267"/>
      <c r="D324" s="267"/>
      <c r="E324" s="293"/>
      <c r="F324" s="293"/>
      <c r="G324" s="293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</row>
    <row r="325" spans="1:78">
      <c r="A325" s="267"/>
      <c r="B325" s="267"/>
      <c r="C325" s="267"/>
      <c r="D325" s="267"/>
      <c r="E325" s="293"/>
      <c r="F325" s="293"/>
      <c r="G325" s="293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</row>
    <row r="326" spans="1:78">
      <c r="A326" s="267"/>
      <c r="B326" s="267"/>
      <c r="C326" s="267"/>
      <c r="D326" s="267"/>
      <c r="E326" s="293"/>
      <c r="F326" s="293"/>
      <c r="G326" s="293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</row>
    <row r="327" spans="1:78">
      <c r="A327" s="267"/>
      <c r="B327" s="267"/>
      <c r="C327" s="267"/>
      <c r="D327" s="267"/>
      <c r="E327" s="293"/>
      <c r="F327" s="293"/>
      <c r="G327" s="293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</row>
    <row r="328" spans="1:78">
      <c r="A328" s="267"/>
      <c r="B328" s="267"/>
      <c r="C328" s="267"/>
      <c r="D328" s="267"/>
      <c r="E328" s="293"/>
      <c r="F328" s="293"/>
      <c r="G328" s="293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</row>
    <row r="329" spans="1:78">
      <c r="A329" s="267"/>
      <c r="B329" s="267"/>
      <c r="C329" s="267"/>
      <c r="D329" s="267"/>
      <c r="E329" s="293"/>
      <c r="F329" s="293"/>
      <c r="G329" s="293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</row>
    <row r="330" spans="1:78">
      <c r="A330" s="267"/>
      <c r="B330" s="267"/>
      <c r="C330" s="267"/>
      <c r="D330" s="267"/>
      <c r="E330" s="293"/>
      <c r="F330" s="293"/>
      <c r="G330" s="293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</row>
    <row r="331" spans="1:78">
      <c r="A331" s="267"/>
      <c r="B331" s="267"/>
      <c r="C331" s="267"/>
      <c r="D331" s="267"/>
      <c r="E331" s="293"/>
      <c r="F331" s="293"/>
      <c r="G331" s="293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</row>
    <row r="332" spans="1:78">
      <c r="A332" s="267"/>
      <c r="B332" s="267"/>
      <c r="C332" s="267"/>
      <c r="D332" s="267"/>
      <c r="E332" s="293"/>
      <c r="F332" s="293"/>
      <c r="G332" s="293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</row>
    <row r="333" spans="1:78">
      <c r="A333" s="267"/>
      <c r="B333" s="267"/>
      <c r="C333" s="267"/>
      <c r="D333" s="267"/>
      <c r="E333" s="293"/>
      <c r="F333" s="293"/>
      <c r="G333" s="293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</row>
    <row r="334" spans="1:78">
      <c r="A334" s="267"/>
      <c r="B334" s="267"/>
      <c r="C334" s="267"/>
      <c r="D334" s="267"/>
      <c r="E334" s="293"/>
      <c r="F334" s="293"/>
      <c r="G334" s="293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</row>
    <row r="335" spans="1:78">
      <c r="A335" s="267"/>
      <c r="B335" s="267"/>
      <c r="C335" s="267"/>
      <c r="D335" s="267"/>
      <c r="E335" s="293"/>
      <c r="F335" s="293"/>
      <c r="G335" s="293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</row>
    <row r="336" spans="1:78">
      <c r="A336" s="267"/>
      <c r="B336" s="267"/>
      <c r="C336" s="267"/>
      <c r="D336" s="267"/>
      <c r="E336" s="293"/>
      <c r="F336" s="293"/>
      <c r="G336" s="293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</row>
    <row r="337" spans="1:78">
      <c r="A337" s="267"/>
      <c r="B337" s="267"/>
      <c r="C337" s="267"/>
      <c r="D337" s="267"/>
      <c r="E337" s="293"/>
      <c r="F337" s="293"/>
      <c r="G337" s="293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</row>
    <row r="338" spans="1:78">
      <c r="A338" s="267"/>
      <c r="B338" s="267"/>
      <c r="C338" s="267"/>
      <c r="D338" s="267"/>
      <c r="E338" s="293"/>
      <c r="F338" s="293"/>
      <c r="G338" s="293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</row>
    <row r="339" spans="1:78">
      <c r="A339" s="267"/>
      <c r="B339" s="267"/>
      <c r="C339" s="267"/>
      <c r="D339" s="267"/>
      <c r="E339" s="293"/>
      <c r="F339" s="293"/>
      <c r="G339" s="293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</row>
    <row r="340" spans="1:78">
      <c r="A340" s="267"/>
      <c r="B340" s="267"/>
      <c r="C340" s="267"/>
      <c r="D340" s="267"/>
      <c r="E340" s="293"/>
      <c r="F340" s="293"/>
      <c r="G340" s="293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</row>
    <row r="341" spans="1:78">
      <c r="A341" s="267"/>
      <c r="B341" s="267"/>
      <c r="C341" s="267"/>
      <c r="D341" s="267"/>
      <c r="E341" s="293"/>
      <c r="F341" s="293"/>
      <c r="G341" s="293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>
      <c r="A342" s="267"/>
      <c r="B342" s="267"/>
      <c r="C342" s="267"/>
      <c r="D342" s="267"/>
      <c r="E342" s="293"/>
      <c r="F342" s="293"/>
      <c r="G342" s="293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</row>
    <row r="343" spans="1:78">
      <c r="A343" s="267"/>
      <c r="B343" s="267"/>
      <c r="C343" s="267"/>
      <c r="D343" s="267"/>
      <c r="E343" s="293"/>
      <c r="F343" s="293"/>
      <c r="G343" s="293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</row>
    <row r="344" spans="1:78">
      <c r="A344" s="267"/>
      <c r="B344" s="267"/>
      <c r="C344" s="267"/>
      <c r="D344" s="267"/>
      <c r="E344" s="293"/>
      <c r="F344" s="293"/>
      <c r="G344" s="293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</row>
    <row r="345" spans="1:78">
      <c r="A345" s="267"/>
      <c r="B345" s="267"/>
      <c r="C345" s="267"/>
      <c r="D345" s="267"/>
      <c r="E345" s="293"/>
      <c r="F345" s="293"/>
      <c r="G345" s="293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</row>
    <row r="346" spans="1:78">
      <c r="A346" s="267"/>
      <c r="B346" s="267"/>
      <c r="C346" s="267"/>
      <c r="D346" s="267"/>
      <c r="E346" s="293"/>
      <c r="F346" s="293"/>
      <c r="G346" s="293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</row>
    <row r="347" spans="1:78">
      <c r="A347" s="267"/>
      <c r="B347" s="267"/>
      <c r="C347" s="267"/>
      <c r="D347" s="267"/>
      <c r="E347" s="293"/>
      <c r="F347" s="293"/>
      <c r="G347" s="293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</row>
    <row r="348" spans="1:78">
      <c r="A348" s="267"/>
      <c r="B348" s="267"/>
      <c r="C348" s="267"/>
      <c r="D348" s="267"/>
      <c r="E348" s="293"/>
      <c r="F348" s="293"/>
      <c r="G348" s="293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</row>
    <row r="349" spans="1:78">
      <c r="A349" s="267"/>
      <c r="B349" s="267"/>
      <c r="C349" s="267"/>
      <c r="D349" s="267"/>
      <c r="E349" s="293"/>
      <c r="F349" s="293"/>
      <c r="G349" s="293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</row>
    <row r="350" spans="1:78">
      <c r="A350" s="267"/>
      <c r="B350" s="267"/>
      <c r="C350" s="267"/>
      <c r="D350" s="267"/>
      <c r="E350" s="293"/>
      <c r="F350" s="293"/>
      <c r="G350" s="293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</row>
    <row r="351" spans="1:78">
      <c r="A351" s="267"/>
      <c r="B351" s="267"/>
      <c r="C351" s="267"/>
      <c r="D351" s="267"/>
      <c r="E351" s="293"/>
      <c r="F351" s="293"/>
      <c r="G351" s="293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</row>
    <row r="352" spans="1:78">
      <c r="A352" s="267"/>
      <c r="B352" s="267"/>
      <c r="C352" s="267"/>
      <c r="D352" s="267"/>
      <c r="E352" s="293"/>
      <c r="F352" s="293"/>
      <c r="G352" s="293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</row>
    <row r="353" spans="1:78">
      <c r="A353" s="267"/>
      <c r="B353" s="267"/>
      <c r="C353" s="267"/>
      <c r="D353" s="267"/>
      <c r="E353" s="293"/>
      <c r="F353" s="293"/>
      <c r="G353" s="293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</row>
    <row r="354" spans="1:78">
      <c r="A354" s="267"/>
      <c r="B354" s="267"/>
      <c r="C354" s="267"/>
      <c r="D354" s="267"/>
      <c r="E354" s="293"/>
      <c r="F354" s="293"/>
      <c r="G354" s="293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</row>
    <row r="355" spans="1:78">
      <c r="A355" s="267"/>
      <c r="B355" s="267"/>
      <c r="C355" s="267"/>
      <c r="D355" s="267"/>
      <c r="E355" s="293"/>
      <c r="F355" s="293"/>
      <c r="G355" s="293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</row>
    <row r="356" spans="1:78">
      <c r="A356" s="267"/>
      <c r="B356" s="267"/>
      <c r="C356" s="267"/>
      <c r="D356" s="267"/>
      <c r="E356" s="293"/>
      <c r="F356" s="293"/>
      <c r="G356" s="293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</row>
    <row r="357" spans="1:78">
      <c r="A357" s="267"/>
      <c r="B357" s="267"/>
      <c r="C357" s="267"/>
      <c r="D357" s="267"/>
      <c r="E357" s="293"/>
      <c r="F357" s="293"/>
      <c r="G357" s="293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</row>
    <row r="358" spans="1:78">
      <c r="A358" s="267"/>
      <c r="B358" s="267"/>
      <c r="C358" s="267"/>
      <c r="D358" s="267"/>
      <c r="E358" s="293"/>
      <c r="F358" s="293"/>
      <c r="G358" s="293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</row>
    <row r="359" spans="1:78">
      <c r="A359" s="267"/>
      <c r="B359" s="267"/>
      <c r="C359" s="267"/>
      <c r="D359" s="267"/>
      <c r="E359" s="293"/>
      <c r="F359" s="293"/>
      <c r="G359" s="293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</row>
    <row r="360" spans="1:78">
      <c r="A360" s="267"/>
      <c r="B360" s="267"/>
      <c r="C360" s="267"/>
      <c r="D360" s="267"/>
      <c r="E360" s="293"/>
      <c r="F360" s="293"/>
      <c r="G360" s="293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</row>
    <row r="361" spans="1:78">
      <c r="A361" s="267"/>
      <c r="B361" s="267"/>
      <c r="C361" s="267"/>
      <c r="D361" s="267"/>
      <c r="E361" s="293"/>
      <c r="F361" s="293"/>
      <c r="G361" s="293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</row>
    <row r="362" spans="1:78">
      <c r="A362" s="267"/>
      <c r="B362" s="267"/>
      <c r="C362" s="267"/>
      <c r="D362" s="267"/>
      <c r="E362" s="293"/>
      <c r="F362" s="293"/>
      <c r="G362" s="293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</row>
    <row r="363" spans="1:78">
      <c r="A363" s="267"/>
      <c r="B363" s="267"/>
      <c r="C363" s="267"/>
      <c r="D363" s="267"/>
      <c r="E363" s="293"/>
      <c r="F363" s="293"/>
      <c r="G363" s="293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</row>
    <row r="364" spans="1:78">
      <c r="A364" s="267"/>
      <c r="B364" s="267"/>
      <c r="C364" s="267"/>
      <c r="D364" s="267"/>
      <c r="E364" s="293"/>
      <c r="F364" s="293"/>
      <c r="G364" s="293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</row>
    <row r="365" spans="1:78">
      <c r="A365" s="267"/>
      <c r="B365" s="267"/>
      <c r="C365" s="267"/>
      <c r="D365" s="267"/>
      <c r="E365" s="293"/>
      <c r="F365" s="293"/>
      <c r="G365" s="293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</row>
    <row r="366" spans="1:78">
      <c r="A366" s="267"/>
      <c r="B366" s="267"/>
      <c r="C366" s="267"/>
      <c r="D366" s="267"/>
      <c r="E366" s="293"/>
      <c r="F366" s="293"/>
      <c r="G366" s="293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</row>
    <row r="367" spans="1:78">
      <c r="A367" s="267"/>
      <c r="B367" s="267"/>
      <c r="C367" s="267"/>
      <c r="D367" s="267"/>
      <c r="E367" s="293"/>
      <c r="F367" s="293"/>
      <c r="G367" s="293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</row>
    <row r="368" spans="1:78">
      <c r="A368" s="267"/>
      <c r="B368" s="267"/>
      <c r="C368" s="267"/>
      <c r="D368" s="267"/>
      <c r="E368" s="293"/>
      <c r="F368" s="293"/>
      <c r="G368" s="293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</row>
    <row r="369" spans="1:78">
      <c r="A369" s="267"/>
      <c r="B369" s="267"/>
      <c r="C369" s="267"/>
      <c r="D369" s="267"/>
      <c r="E369" s="293"/>
      <c r="F369" s="293"/>
      <c r="G369" s="293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</row>
    <row r="370" spans="1:78">
      <c r="A370" s="267"/>
      <c r="B370" s="267"/>
      <c r="C370" s="267"/>
      <c r="D370" s="267"/>
      <c r="E370" s="293"/>
      <c r="F370" s="293"/>
      <c r="G370" s="293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</row>
    <row r="371" spans="1:78">
      <c r="A371" s="267"/>
      <c r="B371" s="267"/>
      <c r="C371" s="267"/>
      <c r="D371" s="267"/>
      <c r="E371" s="293"/>
      <c r="F371" s="293"/>
      <c r="G371" s="293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</row>
    <row r="372" spans="1:78">
      <c r="A372" s="267"/>
      <c r="B372" s="267"/>
      <c r="C372" s="267"/>
      <c r="D372" s="267"/>
      <c r="E372" s="293"/>
      <c r="F372" s="293"/>
      <c r="G372" s="293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</row>
    <row r="373" spans="1:78">
      <c r="A373" s="267"/>
      <c r="B373" s="267"/>
      <c r="C373" s="267"/>
      <c r="D373" s="267"/>
      <c r="E373" s="293"/>
      <c r="F373" s="293"/>
      <c r="G373" s="293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</row>
    <row r="374" spans="1:78">
      <c r="A374" s="267"/>
      <c r="B374" s="267"/>
      <c r="C374" s="267"/>
      <c r="D374" s="267"/>
      <c r="E374" s="293"/>
      <c r="F374" s="293"/>
      <c r="G374" s="293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</row>
    <row r="375" spans="1:78">
      <c r="A375" s="267"/>
      <c r="B375" s="267"/>
      <c r="C375" s="267"/>
      <c r="D375" s="267"/>
      <c r="E375" s="293"/>
      <c r="F375" s="293"/>
      <c r="G375" s="293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</row>
    <row r="376" spans="1:78">
      <c r="A376" s="267"/>
      <c r="B376" s="267"/>
      <c r="C376" s="267"/>
      <c r="D376" s="267"/>
      <c r="E376" s="293"/>
      <c r="F376" s="293"/>
      <c r="G376" s="293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</row>
    <row r="377" spans="1:78">
      <c r="A377" s="267"/>
      <c r="B377" s="267"/>
      <c r="C377" s="267"/>
      <c r="D377" s="267"/>
      <c r="E377" s="293"/>
      <c r="F377" s="293"/>
      <c r="G377" s="293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</row>
    <row r="378" spans="1:78">
      <c r="A378" s="267"/>
      <c r="B378" s="267"/>
      <c r="C378" s="267"/>
      <c r="D378" s="267"/>
      <c r="E378" s="293"/>
      <c r="F378" s="293"/>
      <c r="G378" s="293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</row>
    <row r="379" spans="1:78">
      <c r="A379" s="267"/>
      <c r="B379" s="267"/>
      <c r="C379" s="267"/>
      <c r="D379" s="267"/>
      <c r="E379" s="293"/>
      <c r="F379" s="293"/>
      <c r="G379" s="293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</row>
    <row r="380" spans="1:78">
      <c r="A380" s="267"/>
      <c r="B380" s="267"/>
      <c r="C380" s="267"/>
      <c r="D380" s="267"/>
      <c r="E380" s="293"/>
      <c r="F380" s="293"/>
      <c r="G380" s="293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</row>
    <row r="381" spans="1:78">
      <c r="A381" s="267"/>
      <c r="B381" s="267"/>
      <c r="C381" s="267"/>
      <c r="D381" s="267"/>
      <c r="E381" s="293"/>
      <c r="F381" s="293"/>
      <c r="G381" s="293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</row>
    <row r="382" spans="1:78">
      <c r="A382" s="267"/>
      <c r="B382" s="267"/>
      <c r="C382" s="267"/>
      <c r="D382" s="267"/>
      <c r="E382" s="293"/>
      <c r="F382" s="293"/>
      <c r="G382" s="293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</row>
    <row r="383" spans="1:78">
      <c r="A383" s="267"/>
      <c r="B383" s="267"/>
      <c r="C383" s="267"/>
      <c r="D383" s="267"/>
      <c r="E383" s="293"/>
      <c r="F383" s="293"/>
      <c r="G383" s="293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</row>
    <row r="384" spans="1:78">
      <c r="A384" s="267"/>
      <c r="B384" s="267"/>
      <c r="C384" s="267"/>
      <c r="D384" s="267"/>
      <c r="E384" s="293"/>
      <c r="F384" s="293"/>
      <c r="G384" s="293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</row>
    <row r="385" spans="1:78">
      <c r="A385" s="267"/>
      <c r="B385" s="267"/>
      <c r="C385" s="267"/>
      <c r="D385" s="267"/>
      <c r="E385" s="293"/>
      <c r="F385" s="293"/>
      <c r="G385" s="293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</row>
    <row r="386" spans="1:78">
      <c r="A386" s="267"/>
      <c r="B386" s="267"/>
      <c r="C386" s="267"/>
      <c r="D386" s="267"/>
      <c r="E386" s="293"/>
      <c r="F386" s="293"/>
      <c r="G386" s="293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</row>
    <row r="387" spans="1:78">
      <c r="A387" s="267"/>
      <c r="B387" s="267"/>
      <c r="C387" s="267"/>
      <c r="D387" s="267"/>
      <c r="E387" s="293"/>
      <c r="F387" s="293"/>
      <c r="G387" s="293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</row>
    <row r="388" spans="1:78">
      <c r="A388" s="267"/>
      <c r="B388" s="267"/>
      <c r="C388" s="267"/>
      <c r="D388" s="267"/>
      <c r="E388" s="293"/>
      <c r="F388" s="293"/>
      <c r="G388" s="293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</row>
    <row r="389" spans="1:78">
      <c r="A389" s="267"/>
      <c r="B389" s="267"/>
      <c r="C389" s="267"/>
      <c r="D389" s="267"/>
      <c r="E389" s="293"/>
      <c r="F389" s="293"/>
      <c r="G389" s="293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</row>
    <row r="390" spans="1:78">
      <c r="A390" s="267"/>
      <c r="B390" s="267"/>
      <c r="C390" s="267"/>
      <c r="D390" s="267"/>
      <c r="E390" s="293"/>
      <c r="F390" s="293"/>
      <c r="G390" s="293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</row>
    <row r="391" spans="1:78">
      <c r="A391" s="267"/>
      <c r="B391" s="267"/>
      <c r="C391" s="267"/>
      <c r="D391" s="267"/>
      <c r="E391" s="293"/>
      <c r="F391" s="293"/>
      <c r="G391" s="293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</row>
    <row r="392" spans="1:78">
      <c r="A392" s="267"/>
      <c r="B392" s="267"/>
      <c r="C392" s="267"/>
      <c r="D392" s="267"/>
      <c r="E392" s="293"/>
      <c r="F392" s="293"/>
      <c r="G392" s="293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</row>
    <row r="393" spans="1:78">
      <c r="A393" s="267"/>
      <c r="B393" s="267"/>
      <c r="C393" s="267"/>
      <c r="D393" s="267"/>
      <c r="E393" s="293"/>
      <c r="F393" s="293"/>
      <c r="G393" s="293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</row>
    <row r="394" spans="1:78">
      <c r="A394" s="267"/>
      <c r="B394" s="267"/>
      <c r="C394" s="267"/>
      <c r="D394" s="267"/>
      <c r="E394" s="293"/>
      <c r="F394" s="293"/>
      <c r="G394" s="293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</row>
    <row r="395" spans="1:78">
      <c r="A395" s="267"/>
      <c r="B395" s="267"/>
      <c r="C395" s="267"/>
      <c r="D395" s="267"/>
      <c r="E395" s="293"/>
      <c r="F395" s="293"/>
      <c r="G395" s="293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</row>
    <row r="396" spans="1:78">
      <c r="A396" s="267"/>
      <c r="B396" s="267"/>
      <c r="C396" s="267"/>
      <c r="D396" s="267"/>
      <c r="E396" s="293"/>
      <c r="F396" s="293"/>
      <c r="G396" s="293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</row>
    <row r="397" spans="1:78">
      <c r="A397" s="267"/>
      <c r="B397" s="267"/>
      <c r="C397" s="267"/>
      <c r="D397" s="267"/>
      <c r="E397" s="293"/>
      <c r="F397" s="293"/>
      <c r="G397" s="293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</row>
    <row r="398" spans="1:78">
      <c r="A398" s="267"/>
      <c r="B398" s="267"/>
      <c r="C398" s="267"/>
      <c r="D398" s="267"/>
      <c r="E398" s="293"/>
      <c r="F398" s="293"/>
      <c r="G398" s="293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</row>
    <row r="399" spans="1:78">
      <c r="A399" s="267"/>
      <c r="B399" s="267"/>
      <c r="C399" s="267"/>
      <c r="D399" s="267"/>
      <c r="E399" s="293"/>
      <c r="F399" s="293"/>
      <c r="G399" s="293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</row>
    <row r="400" spans="1:78">
      <c r="A400" s="267"/>
      <c r="B400" s="267"/>
      <c r="C400" s="267"/>
      <c r="D400" s="267"/>
      <c r="E400" s="293"/>
      <c r="F400" s="293"/>
      <c r="G400" s="293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</row>
    <row r="401" spans="1:78">
      <c r="A401" s="267"/>
      <c r="B401" s="267"/>
      <c r="C401" s="267"/>
      <c r="D401" s="267"/>
      <c r="E401" s="293"/>
      <c r="F401" s="293"/>
      <c r="G401" s="293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</row>
    <row r="402" spans="1:78">
      <c r="A402" s="267"/>
      <c r="B402" s="267"/>
      <c r="C402" s="267"/>
      <c r="D402" s="267"/>
      <c r="E402" s="293"/>
      <c r="F402" s="293"/>
      <c r="G402" s="293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</row>
    <row r="403" spans="1:78">
      <c r="A403" s="267"/>
      <c r="B403" s="267"/>
      <c r="C403" s="267"/>
      <c r="D403" s="267"/>
      <c r="E403" s="293"/>
      <c r="F403" s="293"/>
      <c r="G403" s="293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</row>
    <row r="404" spans="1:78">
      <c r="A404" s="267"/>
      <c r="B404" s="267"/>
      <c r="C404" s="267"/>
      <c r="D404" s="267"/>
      <c r="E404" s="293"/>
      <c r="F404" s="293"/>
      <c r="G404" s="293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</row>
    <row r="405" spans="1:78">
      <c r="A405" s="267"/>
      <c r="B405" s="267"/>
      <c r="C405" s="267"/>
      <c r="D405" s="267"/>
      <c r="E405" s="293"/>
      <c r="F405" s="293"/>
      <c r="G405" s="293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67"/>
    </row>
    <row r="406" spans="1:78">
      <c r="A406" s="267"/>
      <c r="B406" s="267"/>
      <c r="C406" s="267"/>
      <c r="D406" s="267"/>
      <c r="E406" s="293"/>
      <c r="F406" s="293"/>
      <c r="G406" s="293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67"/>
    </row>
    <row r="407" spans="1:78">
      <c r="A407" s="267"/>
      <c r="B407" s="267"/>
      <c r="C407" s="267"/>
      <c r="D407" s="267"/>
      <c r="E407" s="293"/>
      <c r="F407" s="293"/>
      <c r="G407" s="293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67"/>
    </row>
    <row r="408" spans="1:78">
      <c r="A408" s="267"/>
      <c r="B408" s="267"/>
      <c r="C408" s="267"/>
      <c r="D408" s="267"/>
      <c r="E408" s="293"/>
      <c r="F408" s="293"/>
      <c r="G408" s="293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67"/>
    </row>
    <row r="409" spans="1:78">
      <c r="A409" s="267"/>
      <c r="B409" s="267"/>
      <c r="C409" s="267"/>
      <c r="D409" s="267"/>
      <c r="E409" s="293"/>
      <c r="F409" s="293"/>
      <c r="G409" s="293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67"/>
    </row>
    <row r="410" spans="1:78">
      <c r="A410" s="267"/>
      <c r="B410" s="267"/>
      <c r="C410" s="267"/>
      <c r="D410" s="267"/>
      <c r="E410" s="293"/>
      <c r="F410" s="293"/>
      <c r="G410" s="293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67"/>
    </row>
    <row r="411" spans="1:78">
      <c r="A411" s="267"/>
      <c r="B411" s="267"/>
      <c r="C411" s="267"/>
      <c r="D411" s="267"/>
      <c r="E411" s="293"/>
      <c r="F411" s="293"/>
      <c r="G411" s="293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67"/>
    </row>
    <row r="412" spans="1:78">
      <c r="A412" s="267"/>
      <c r="B412" s="267"/>
      <c r="C412" s="267"/>
      <c r="D412" s="267"/>
      <c r="E412" s="293"/>
      <c r="F412" s="293"/>
      <c r="G412" s="293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67"/>
    </row>
    <row r="413" spans="1:78">
      <c r="A413" s="267"/>
      <c r="B413" s="267"/>
      <c r="C413" s="267"/>
      <c r="D413" s="267"/>
      <c r="E413" s="293"/>
      <c r="F413" s="293"/>
      <c r="G413" s="293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67"/>
    </row>
    <row r="414" spans="1:78">
      <c r="A414" s="267"/>
      <c r="B414" s="267"/>
      <c r="C414" s="267"/>
      <c r="D414" s="267"/>
      <c r="E414" s="293"/>
      <c r="F414" s="293"/>
      <c r="G414" s="293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67"/>
    </row>
    <row r="415" spans="1:78">
      <c r="A415" s="267"/>
      <c r="B415" s="267"/>
      <c r="C415" s="267"/>
      <c r="D415" s="267"/>
      <c r="E415" s="293"/>
      <c r="F415" s="293"/>
      <c r="G415" s="293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67"/>
    </row>
    <row r="416" spans="1:78">
      <c r="A416" s="267"/>
      <c r="B416" s="267"/>
      <c r="C416" s="267"/>
      <c r="D416" s="267"/>
      <c r="E416" s="293"/>
      <c r="F416" s="293"/>
      <c r="G416" s="293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67"/>
    </row>
    <row r="417" spans="1:78">
      <c r="A417" s="267"/>
      <c r="B417" s="267"/>
      <c r="C417" s="267"/>
      <c r="D417" s="267"/>
      <c r="E417" s="293"/>
      <c r="F417" s="293"/>
      <c r="G417" s="293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67"/>
    </row>
    <row r="418" spans="1:78">
      <c r="A418" s="267"/>
      <c r="B418" s="267"/>
      <c r="C418" s="267"/>
      <c r="D418" s="267"/>
      <c r="E418" s="293"/>
      <c r="F418" s="293"/>
      <c r="G418" s="293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67"/>
    </row>
    <row r="419" spans="1:78">
      <c r="A419" s="267"/>
      <c r="B419" s="267"/>
      <c r="C419" s="267"/>
      <c r="D419" s="267"/>
      <c r="E419" s="293"/>
      <c r="F419" s="293"/>
      <c r="G419" s="293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67"/>
    </row>
    <row r="420" spans="1:78">
      <c r="A420" s="267"/>
      <c r="B420" s="267"/>
      <c r="C420" s="267"/>
      <c r="D420" s="267"/>
      <c r="E420" s="293"/>
      <c r="F420" s="293"/>
      <c r="G420" s="293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67"/>
    </row>
    <row r="421" spans="1:78">
      <c r="A421" s="267"/>
      <c r="B421" s="267"/>
      <c r="C421" s="267"/>
      <c r="D421" s="267"/>
      <c r="E421" s="293"/>
      <c r="F421" s="293"/>
      <c r="G421" s="293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67"/>
    </row>
    <row r="422" spans="1:78">
      <c r="A422" s="267"/>
      <c r="B422" s="267"/>
      <c r="C422" s="267"/>
      <c r="D422" s="267"/>
      <c r="E422" s="293"/>
      <c r="F422" s="293"/>
      <c r="G422" s="293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67"/>
    </row>
    <row r="423" spans="1:78">
      <c r="A423" s="267"/>
      <c r="B423" s="267"/>
      <c r="C423" s="267"/>
      <c r="D423" s="267"/>
      <c r="E423" s="293"/>
      <c r="F423" s="293"/>
      <c r="G423" s="293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67"/>
    </row>
    <row r="424" spans="1:78">
      <c r="A424" s="267"/>
      <c r="B424" s="267"/>
      <c r="C424" s="267"/>
      <c r="D424" s="267"/>
      <c r="E424" s="293"/>
      <c r="F424" s="293"/>
      <c r="G424" s="293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  <c r="BI424" s="267"/>
      <c r="BJ424" s="267"/>
      <c r="BK424" s="267"/>
      <c r="BL424" s="267"/>
      <c r="BM424" s="267"/>
      <c r="BN424" s="267"/>
      <c r="BO424" s="267"/>
      <c r="BP424" s="267"/>
      <c r="BQ424" s="267"/>
      <c r="BR424" s="267"/>
      <c r="BS424" s="267"/>
      <c r="BT424" s="267"/>
      <c r="BU424" s="267"/>
      <c r="BV424" s="267"/>
      <c r="BW424" s="267"/>
      <c r="BX424" s="267"/>
      <c r="BY424" s="267"/>
      <c r="BZ424" s="267"/>
    </row>
    <row r="425" spans="1:78">
      <c r="A425" s="267"/>
      <c r="B425" s="267"/>
      <c r="C425" s="267"/>
      <c r="D425" s="267"/>
      <c r="E425" s="293"/>
      <c r="F425" s="293"/>
      <c r="G425" s="293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  <c r="BI425" s="267"/>
      <c r="BJ425" s="267"/>
      <c r="BK425" s="267"/>
      <c r="BL425" s="267"/>
      <c r="BM425" s="267"/>
      <c r="BN425" s="267"/>
      <c r="BO425" s="267"/>
      <c r="BP425" s="267"/>
      <c r="BQ425" s="267"/>
      <c r="BR425" s="267"/>
      <c r="BS425" s="267"/>
      <c r="BT425" s="267"/>
      <c r="BU425" s="267"/>
      <c r="BV425" s="267"/>
      <c r="BW425" s="267"/>
      <c r="BX425" s="267"/>
      <c r="BY425" s="267"/>
      <c r="BZ425" s="267"/>
    </row>
    <row r="426" spans="1:78">
      <c r="A426" s="267"/>
      <c r="B426" s="267"/>
      <c r="C426" s="267"/>
      <c r="D426" s="267"/>
      <c r="E426" s="293"/>
      <c r="F426" s="293"/>
      <c r="G426" s="293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67"/>
    </row>
    <row r="427" spans="1:78">
      <c r="A427" s="267"/>
      <c r="B427" s="267"/>
      <c r="C427" s="267"/>
      <c r="D427" s="267"/>
      <c r="E427" s="293"/>
      <c r="F427" s="293"/>
      <c r="G427" s="293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67"/>
    </row>
    <row r="428" spans="1:78">
      <c r="A428" s="267"/>
      <c r="B428" s="267"/>
      <c r="C428" s="267"/>
      <c r="D428" s="267"/>
      <c r="E428" s="293"/>
      <c r="F428" s="293"/>
      <c r="G428" s="293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67"/>
    </row>
    <row r="429" spans="1:78">
      <c r="A429" s="267"/>
      <c r="B429" s="267"/>
      <c r="C429" s="267"/>
      <c r="D429" s="267"/>
      <c r="E429" s="293"/>
      <c r="F429" s="293"/>
      <c r="G429" s="293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67"/>
    </row>
    <row r="430" spans="1:78">
      <c r="A430" s="267"/>
      <c r="B430" s="267"/>
      <c r="C430" s="267"/>
      <c r="D430" s="267"/>
      <c r="E430" s="293"/>
      <c r="F430" s="293"/>
      <c r="G430" s="293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67"/>
    </row>
    <row r="431" spans="1:78">
      <c r="A431" s="267"/>
      <c r="B431" s="267"/>
      <c r="C431" s="267"/>
      <c r="D431" s="267"/>
      <c r="E431" s="293"/>
      <c r="F431" s="293"/>
      <c r="G431" s="293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67"/>
    </row>
    <row r="432" spans="1:78">
      <c r="A432" s="267"/>
      <c r="B432" s="267"/>
      <c r="C432" s="267"/>
      <c r="D432" s="267"/>
      <c r="E432" s="293"/>
      <c r="F432" s="293"/>
      <c r="G432" s="293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67"/>
    </row>
    <row r="433" spans="1:78">
      <c r="A433" s="267"/>
      <c r="B433" s="267"/>
      <c r="C433" s="267"/>
      <c r="D433" s="267"/>
      <c r="E433" s="293"/>
      <c r="F433" s="293"/>
      <c r="G433" s="293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67"/>
    </row>
    <row r="434" spans="1:78">
      <c r="A434" s="267"/>
      <c r="B434" s="267"/>
      <c r="C434" s="267"/>
      <c r="D434" s="267"/>
      <c r="E434" s="293"/>
      <c r="F434" s="293"/>
      <c r="G434" s="293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67"/>
    </row>
    <row r="435" spans="1:78">
      <c r="A435" s="267"/>
      <c r="B435" s="267"/>
      <c r="C435" s="267"/>
      <c r="D435" s="267"/>
      <c r="E435" s="293"/>
      <c r="F435" s="293"/>
      <c r="G435" s="293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67"/>
    </row>
    <row r="436" spans="1:78">
      <c r="A436" s="267"/>
      <c r="B436" s="267"/>
      <c r="C436" s="267"/>
      <c r="D436" s="267"/>
      <c r="E436" s="293"/>
      <c r="F436" s="293"/>
      <c r="G436" s="293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67"/>
    </row>
    <row r="437" spans="1:78">
      <c r="A437" s="267"/>
      <c r="B437" s="267"/>
      <c r="C437" s="267"/>
      <c r="D437" s="267"/>
      <c r="E437" s="293"/>
      <c r="F437" s="293"/>
      <c r="G437" s="293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67"/>
    </row>
    <row r="438" spans="1:78">
      <c r="A438" s="267"/>
      <c r="B438" s="267"/>
      <c r="C438" s="267"/>
      <c r="D438" s="267"/>
      <c r="E438" s="293"/>
      <c r="F438" s="293"/>
      <c r="G438" s="293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67"/>
    </row>
    <row r="439" spans="1:78">
      <c r="A439" s="267"/>
      <c r="B439" s="267"/>
      <c r="C439" s="267"/>
      <c r="D439" s="267"/>
      <c r="E439" s="293"/>
      <c r="F439" s="293"/>
      <c r="G439" s="293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67"/>
    </row>
    <row r="440" spans="1:78">
      <c r="A440" s="267"/>
      <c r="B440" s="267"/>
      <c r="C440" s="267"/>
      <c r="D440" s="267"/>
      <c r="E440" s="293"/>
      <c r="F440" s="293"/>
      <c r="G440" s="293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67"/>
    </row>
    <row r="441" spans="1:78">
      <c r="A441" s="267"/>
      <c r="B441" s="267"/>
      <c r="C441" s="267"/>
      <c r="D441" s="267"/>
      <c r="E441" s="293"/>
      <c r="F441" s="293"/>
      <c r="G441" s="293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67"/>
    </row>
    <row r="442" spans="1:78">
      <c r="A442" s="267"/>
      <c r="B442" s="267"/>
      <c r="C442" s="267"/>
      <c r="D442" s="267"/>
      <c r="E442" s="293"/>
      <c r="F442" s="293"/>
      <c r="G442" s="293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67"/>
    </row>
    <row r="443" spans="1:78">
      <c r="A443" s="267"/>
      <c r="B443" s="267"/>
      <c r="C443" s="267"/>
      <c r="D443" s="267"/>
      <c r="E443" s="293"/>
      <c r="F443" s="293"/>
      <c r="G443" s="293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67"/>
    </row>
    <row r="444" spans="1:78">
      <c r="A444" s="267"/>
      <c r="B444" s="267"/>
      <c r="C444" s="267"/>
      <c r="D444" s="267"/>
      <c r="E444" s="293"/>
      <c r="F444" s="293"/>
      <c r="G444" s="293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67"/>
    </row>
    <row r="445" spans="1:78">
      <c r="A445" s="267"/>
      <c r="B445" s="267"/>
      <c r="C445" s="267"/>
      <c r="D445" s="267"/>
      <c r="E445" s="293"/>
      <c r="F445" s="293"/>
      <c r="G445" s="293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  <c r="BI445" s="267"/>
      <c r="BJ445" s="267"/>
      <c r="BK445" s="267"/>
      <c r="BL445" s="267"/>
      <c r="BM445" s="267"/>
      <c r="BN445" s="267"/>
      <c r="BO445" s="267"/>
      <c r="BP445" s="267"/>
      <c r="BQ445" s="267"/>
      <c r="BR445" s="267"/>
      <c r="BS445" s="267"/>
      <c r="BT445" s="267"/>
      <c r="BU445" s="267"/>
      <c r="BV445" s="267"/>
      <c r="BW445" s="267"/>
      <c r="BX445" s="267"/>
      <c r="BY445" s="267"/>
      <c r="BZ445" s="267"/>
    </row>
    <row r="446" spans="1:78">
      <c r="A446" s="267"/>
      <c r="B446" s="267"/>
      <c r="C446" s="267"/>
      <c r="D446" s="267"/>
      <c r="E446" s="293"/>
      <c r="F446" s="293"/>
      <c r="G446" s="293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  <c r="BI446" s="267"/>
      <c r="BJ446" s="267"/>
      <c r="BK446" s="267"/>
      <c r="BL446" s="267"/>
      <c r="BM446" s="267"/>
      <c r="BN446" s="267"/>
      <c r="BO446" s="267"/>
      <c r="BP446" s="267"/>
      <c r="BQ446" s="267"/>
      <c r="BR446" s="267"/>
      <c r="BS446" s="267"/>
      <c r="BT446" s="267"/>
      <c r="BU446" s="267"/>
      <c r="BV446" s="267"/>
      <c r="BW446" s="267"/>
      <c r="BX446" s="267"/>
      <c r="BY446" s="267"/>
      <c r="BZ446" s="267"/>
    </row>
    <row r="447" spans="1:78">
      <c r="A447" s="267"/>
      <c r="B447" s="267"/>
      <c r="C447" s="267"/>
      <c r="D447" s="267"/>
      <c r="E447" s="293"/>
      <c r="F447" s="293"/>
      <c r="G447" s="293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67"/>
    </row>
    <row r="448" spans="1:78">
      <c r="A448" s="267"/>
      <c r="B448" s="267"/>
      <c r="C448" s="267"/>
      <c r="D448" s="267"/>
      <c r="E448" s="293"/>
      <c r="F448" s="293"/>
      <c r="G448" s="293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67"/>
    </row>
    <row r="449" spans="1:78">
      <c r="A449" s="267"/>
      <c r="B449" s="267"/>
      <c r="C449" s="267"/>
      <c r="D449" s="267"/>
      <c r="E449" s="293"/>
      <c r="F449" s="293"/>
      <c r="G449" s="293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67"/>
    </row>
    <row r="450" spans="1:78">
      <c r="A450" s="267"/>
      <c r="B450" s="267"/>
      <c r="C450" s="267"/>
      <c r="D450" s="267"/>
      <c r="E450" s="293"/>
      <c r="F450" s="293"/>
      <c r="G450" s="293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67"/>
    </row>
    <row r="451" spans="1:78">
      <c r="A451" s="267"/>
      <c r="B451" s="267"/>
      <c r="C451" s="267"/>
      <c r="D451" s="267"/>
      <c r="E451" s="293"/>
      <c r="F451" s="293"/>
      <c r="G451" s="293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67"/>
    </row>
    <row r="452" spans="1:78">
      <c r="A452" s="267"/>
      <c r="B452" s="267"/>
      <c r="C452" s="267"/>
      <c r="D452" s="267"/>
      <c r="E452" s="293"/>
      <c r="F452" s="293"/>
      <c r="G452" s="293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67"/>
    </row>
    <row r="453" spans="1:78">
      <c r="A453" s="267"/>
      <c r="B453" s="267"/>
      <c r="C453" s="267"/>
      <c r="D453" s="267"/>
      <c r="E453" s="293"/>
      <c r="F453" s="293"/>
      <c r="G453" s="293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67"/>
    </row>
    <row r="454" spans="1:78">
      <c r="A454" s="267"/>
      <c r="B454" s="267"/>
      <c r="C454" s="267"/>
      <c r="D454" s="267"/>
      <c r="E454" s="293"/>
      <c r="F454" s="293"/>
      <c r="G454" s="293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67"/>
    </row>
    <row r="455" spans="1:78">
      <c r="A455" s="267"/>
      <c r="B455" s="267"/>
      <c r="C455" s="267"/>
      <c r="D455" s="267"/>
      <c r="E455" s="293"/>
      <c r="F455" s="293"/>
      <c r="G455" s="293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67"/>
    </row>
    <row r="456" spans="1:78">
      <c r="A456" s="267"/>
      <c r="B456" s="267"/>
      <c r="C456" s="267"/>
      <c r="D456" s="267"/>
      <c r="E456" s="293"/>
      <c r="F456" s="293"/>
      <c r="G456" s="293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67"/>
    </row>
    <row r="457" spans="1:78">
      <c r="A457" s="267"/>
      <c r="B457" s="267"/>
      <c r="C457" s="267"/>
      <c r="D457" s="267"/>
      <c r="E457" s="293"/>
      <c r="F457" s="293"/>
      <c r="G457" s="293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67"/>
    </row>
    <row r="458" spans="1:78">
      <c r="A458" s="267"/>
      <c r="B458" s="267"/>
      <c r="C458" s="267"/>
      <c r="D458" s="267"/>
      <c r="E458" s="293"/>
      <c r="F458" s="293"/>
      <c r="G458" s="293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67"/>
    </row>
    <row r="459" spans="1:78">
      <c r="A459" s="267"/>
      <c r="B459" s="267"/>
      <c r="C459" s="267"/>
      <c r="D459" s="267"/>
      <c r="E459" s="293"/>
      <c r="F459" s="293"/>
      <c r="G459" s="293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67"/>
    </row>
    <row r="460" spans="1:78">
      <c r="A460" s="267"/>
      <c r="B460" s="267"/>
      <c r="C460" s="267"/>
      <c r="D460" s="267"/>
      <c r="E460" s="293"/>
      <c r="F460" s="293"/>
      <c r="G460" s="293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67"/>
    </row>
    <row r="461" spans="1:78">
      <c r="A461" s="267"/>
      <c r="B461" s="267"/>
      <c r="C461" s="267"/>
      <c r="D461" s="267"/>
      <c r="E461" s="293"/>
      <c r="F461" s="293"/>
      <c r="G461" s="293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67"/>
    </row>
    <row r="462" spans="1:78">
      <c r="A462" s="267"/>
      <c r="B462" s="267"/>
      <c r="C462" s="267"/>
      <c r="D462" s="267"/>
      <c r="E462" s="293"/>
      <c r="F462" s="293"/>
      <c r="G462" s="293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67"/>
    </row>
    <row r="463" spans="1:78">
      <c r="A463" s="267"/>
      <c r="B463" s="267"/>
      <c r="C463" s="267"/>
      <c r="D463" s="267"/>
      <c r="E463" s="293"/>
      <c r="F463" s="293"/>
      <c r="G463" s="293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67"/>
    </row>
    <row r="464" spans="1:78">
      <c r="A464" s="267"/>
      <c r="B464" s="267"/>
      <c r="C464" s="267"/>
      <c r="D464" s="267"/>
      <c r="E464" s="293"/>
      <c r="F464" s="293"/>
      <c r="G464" s="293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67"/>
    </row>
    <row r="465" spans="1:78">
      <c r="A465" s="267"/>
      <c r="B465" s="267"/>
      <c r="C465" s="267"/>
      <c r="D465" s="267"/>
      <c r="E465" s="293"/>
      <c r="F465" s="293"/>
      <c r="G465" s="293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67"/>
    </row>
    <row r="466" spans="1:78">
      <c r="A466" s="267"/>
      <c r="B466" s="267"/>
      <c r="C466" s="267"/>
      <c r="D466" s="267"/>
      <c r="E466" s="293"/>
      <c r="F466" s="293"/>
      <c r="G466" s="293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  <c r="BI466" s="267"/>
      <c r="BJ466" s="267"/>
      <c r="BK466" s="267"/>
      <c r="BL466" s="267"/>
      <c r="BM466" s="267"/>
      <c r="BN466" s="267"/>
      <c r="BO466" s="267"/>
      <c r="BP466" s="267"/>
      <c r="BQ466" s="267"/>
      <c r="BR466" s="267"/>
      <c r="BS466" s="267"/>
      <c r="BT466" s="267"/>
      <c r="BU466" s="267"/>
      <c r="BV466" s="267"/>
      <c r="BW466" s="267"/>
      <c r="BX466" s="267"/>
      <c r="BY466" s="267"/>
      <c r="BZ466" s="267"/>
    </row>
    <row r="467" spans="1:78">
      <c r="A467" s="267"/>
      <c r="B467" s="267"/>
      <c r="C467" s="267"/>
      <c r="D467" s="267"/>
      <c r="E467" s="293"/>
      <c r="F467" s="293"/>
      <c r="G467" s="293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  <c r="BI467" s="267"/>
      <c r="BJ467" s="267"/>
      <c r="BK467" s="267"/>
      <c r="BL467" s="267"/>
      <c r="BM467" s="267"/>
      <c r="BN467" s="267"/>
      <c r="BO467" s="267"/>
      <c r="BP467" s="267"/>
      <c r="BQ467" s="267"/>
      <c r="BR467" s="267"/>
      <c r="BS467" s="267"/>
      <c r="BT467" s="267"/>
      <c r="BU467" s="267"/>
      <c r="BV467" s="267"/>
      <c r="BW467" s="267"/>
      <c r="BX467" s="267"/>
      <c r="BY467" s="267"/>
      <c r="BZ467" s="267"/>
    </row>
    <row r="468" spans="1:78">
      <c r="A468" s="267"/>
      <c r="B468" s="267"/>
      <c r="C468" s="267"/>
      <c r="D468" s="267"/>
      <c r="E468" s="293"/>
      <c r="F468" s="293"/>
      <c r="G468" s="293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67"/>
    </row>
    <row r="469" spans="1:78">
      <c r="A469" s="267"/>
      <c r="B469" s="267"/>
      <c r="C469" s="267"/>
      <c r="D469" s="267"/>
      <c r="E469" s="293"/>
      <c r="F469" s="293"/>
      <c r="G469" s="293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67"/>
    </row>
    <row r="470" spans="1:78">
      <c r="A470" s="267"/>
      <c r="B470" s="267"/>
      <c r="C470" s="267"/>
      <c r="D470" s="267"/>
      <c r="E470" s="293"/>
      <c r="F470" s="293"/>
      <c r="G470" s="293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67"/>
    </row>
    <row r="471" spans="1:78">
      <c r="A471" s="267"/>
      <c r="B471" s="267"/>
      <c r="C471" s="267"/>
      <c r="D471" s="267"/>
      <c r="E471" s="293"/>
      <c r="F471" s="293"/>
      <c r="G471" s="293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67"/>
    </row>
    <row r="472" spans="1:78">
      <c r="A472" s="267"/>
      <c r="B472" s="267"/>
      <c r="C472" s="267"/>
      <c r="D472" s="267"/>
      <c r="E472" s="293"/>
      <c r="F472" s="293"/>
      <c r="G472" s="293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67"/>
    </row>
    <row r="473" spans="1:78">
      <c r="A473" s="267"/>
      <c r="B473" s="267"/>
      <c r="C473" s="267"/>
      <c r="D473" s="267"/>
      <c r="E473" s="293"/>
      <c r="F473" s="293"/>
      <c r="G473" s="293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67"/>
    </row>
    <row r="474" spans="1:78">
      <c r="A474" s="267"/>
      <c r="B474" s="267"/>
      <c r="C474" s="267"/>
      <c r="D474" s="267"/>
      <c r="E474" s="293"/>
      <c r="F474" s="293"/>
      <c r="G474" s="293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67"/>
    </row>
    <row r="475" spans="1:78">
      <c r="A475" s="267"/>
      <c r="B475" s="267"/>
      <c r="C475" s="267"/>
      <c r="D475" s="267"/>
      <c r="E475" s="293"/>
      <c r="F475" s="293"/>
      <c r="G475" s="293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67"/>
    </row>
    <row r="476" spans="1:78">
      <c r="A476" s="267"/>
      <c r="B476" s="267"/>
      <c r="C476" s="267"/>
      <c r="D476" s="267"/>
      <c r="E476" s="293"/>
      <c r="F476" s="293"/>
      <c r="G476" s="293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67"/>
    </row>
    <row r="477" spans="1:78">
      <c r="A477" s="267"/>
      <c r="B477" s="267"/>
      <c r="C477" s="267"/>
      <c r="D477" s="267"/>
      <c r="E477" s="293"/>
      <c r="F477" s="293"/>
      <c r="G477" s="293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67"/>
    </row>
    <row r="478" spans="1:78">
      <c r="A478" s="267"/>
      <c r="B478" s="267"/>
      <c r="C478" s="267"/>
      <c r="D478" s="267"/>
      <c r="E478" s="293"/>
      <c r="F478" s="293"/>
      <c r="G478" s="293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67"/>
    </row>
    <row r="479" spans="1:78">
      <c r="A479" s="267"/>
      <c r="B479" s="267"/>
      <c r="C479" s="267"/>
      <c r="D479" s="267"/>
      <c r="E479" s="293"/>
      <c r="F479" s="293"/>
      <c r="G479" s="293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67"/>
    </row>
    <row r="480" spans="1:78">
      <c r="A480" s="267"/>
      <c r="B480" s="267"/>
      <c r="C480" s="267"/>
      <c r="D480" s="267"/>
      <c r="E480" s="293"/>
      <c r="F480" s="293"/>
      <c r="G480" s="293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</row>
    <row r="481" spans="1:78">
      <c r="A481" s="267"/>
      <c r="B481" s="267"/>
      <c r="C481" s="267"/>
      <c r="D481" s="267"/>
      <c r="E481" s="293"/>
      <c r="F481" s="293"/>
      <c r="G481" s="293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67"/>
    </row>
    <row r="482" spans="1:78">
      <c r="A482" s="267"/>
      <c r="B482" s="267"/>
      <c r="C482" s="267"/>
      <c r="D482" s="267"/>
      <c r="E482" s="293"/>
      <c r="F482" s="293"/>
      <c r="G482" s="293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67"/>
    </row>
    <row r="483" spans="1:78">
      <c r="A483" s="267"/>
      <c r="B483" s="267"/>
      <c r="C483" s="267"/>
      <c r="D483" s="267"/>
      <c r="E483" s="293"/>
      <c r="F483" s="293"/>
      <c r="G483" s="293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67"/>
    </row>
    <row r="484" spans="1:78">
      <c r="A484" s="267"/>
      <c r="B484" s="267"/>
      <c r="C484" s="267"/>
      <c r="D484" s="267"/>
      <c r="E484" s="293"/>
      <c r="F484" s="293"/>
      <c r="G484" s="293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67"/>
    </row>
    <row r="485" spans="1:78">
      <c r="A485" s="267"/>
      <c r="B485" s="267"/>
      <c r="C485" s="267"/>
      <c r="D485" s="267"/>
      <c r="E485" s="293"/>
      <c r="F485" s="293"/>
      <c r="G485" s="293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  <c r="AO485" s="267"/>
      <c r="AP485" s="267"/>
      <c r="AQ485" s="267"/>
      <c r="AR485" s="267"/>
      <c r="AS485" s="267"/>
      <c r="AT485" s="267"/>
      <c r="AU485" s="267"/>
      <c r="AV485" s="267"/>
      <c r="AW485" s="267"/>
      <c r="AX485" s="267"/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67"/>
    </row>
    <row r="486" spans="1:78">
      <c r="A486" s="267"/>
      <c r="B486" s="267"/>
      <c r="C486" s="267"/>
      <c r="D486" s="267"/>
      <c r="E486" s="293"/>
      <c r="F486" s="293"/>
      <c r="G486" s="293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67"/>
    </row>
    <row r="487" spans="1:78">
      <c r="A487" s="267"/>
      <c r="B487" s="267"/>
      <c r="C487" s="267"/>
      <c r="D487" s="267"/>
      <c r="E487" s="293"/>
      <c r="F487" s="293"/>
      <c r="G487" s="293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  <c r="BI487" s="267"/>
      <c r="BJ487" s="267"/>
      <c r="BK487" s="267"/>
      <c r="BL487" s="267"/>
      <c r="BM487" s="267"/>
      <c r="BN487" s="267"/>
      <c r="BO487" s="267"/>
      <c r="BP487" s="267"/>
      <c r="BQ487" s="267"/>
      <c r="BR487" s="267"/>
      <c r="BS487" s="267"/>
      <c r="BT487" s="267"/>
      <c r="BU487" s="267"/>
      <c r="BV487" s="267"/>
      <c r="BW487" s="267"/>
      <c r="BX487" s="267"/>
      <c r="BY487" s="267"/>
      <c r="BZ487" s="267"/>
    </row>
    <row r="488" spans="1:78">
      <c r="A488" s="267"/>
      <c r="B488" s="267"/>
      <c r="C488" s="267"/>
      <c r="D488" s="267"/>
      <c r="E488" s="293"/>
      <c r="F488" s="293"/>
      <c r="G488" s="293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  <c r="BI488" s="267"/>
      <c r="BJ488" s="267"/>
      <c r="BK488" s="267"/>
      <c r="BL488" s="267"/>
      <c r="BM488" s="267"/>
      <c r="BN488" s="267"/>
      <c r="BO488" s="267"/>
      <c r="BP488" s="267"/>
      <c r="BQ488" s="267"/>
      <c r="BR488" s="267"/>
      <c r="BS488" s="267"/>
      <c r="BT488" s="267"/>
      <c r="BU488" s="267"/>
      <c r="BV488" s="267"/>
      <c r="BW488" s="267"/>
      <c r="BX488" s="267"/>
      <c r="BY488" s="267"/>
      <c r="BZ488" s="267"/>
    </row>
    <row r="489" spans="1:78">
      <c r="A489" s="267"/>
      <c r="B489" s="267"/>
      <c r="C489" s="267"/>
      <c r="D489" s="267"/>
      <c r="E489" s="293"/>
      <c r="F489" s="293"/>
      <c r="G489" s="293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67"/>
    </row>
    <row r="490" spans="1:78">
      <c r="A490" s="267"/>
      <c r="B490" s="267"/>
      <c r="C490" s="267"/>
      <c r="D490" s="267"/>
      <c r="E490" s="293"/>
      <c r="F490" s="293"/>
      <c r="G490" s="293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  <c r="AO490" s="267"/>
      <c r="AP490" s="267"/>
      <c r="AQ490" s="267"/>
      <c r="AR490" s="267"/>
      <c r="AS490" s="267"/>
      <c r="AT490" s="267"/>
      <c r="AU490" s="267"/>
      <c r="AV490" s="267"/>
      <c r="AW490" s="267"/>
      <c r="AX490" s="267"/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67"/>
    </row>
    <row r="491" spans="1:78">
      <c r="A491" s="267"/>
      <c r="B491" s="267"/>
      <c r="C491" s="267"/>
      <c r="D491" s="267"/>
      <c r="E491" s="293"/>
      <c r="F491" s="293"/>
      <c r="G491" s="293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67"/>
    </row>
    <row r="492" spans="1:78">
      <c r="A492" s="267"/>
      <c r="B492" s="267"/>
      <c r="C492" s="267"/>
      <c r="D492" s="267"/>
      <c r="E492" s="293"/>
      <c r="F492" s="293"/>
      <c r="G492" s="293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67"/>
    </row>
    <row r="493" spans="1:78">
      <c r="A493" s="267"/>
      <c r="B493" s="267"/>
      <c r="C493" s="267"/>
      <c r="D493" s="267"/>
      <c r="E493" s="293"/>
      <c r="F493" s="293"/>
      <c r="G493" s="293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67"/>
    </row>
    <row r="494" spans="1:78">
      <c r="A494" s="267"/>
      <c r="B494" s="267"/>
      <c r="C494" s="267"/>
      <c r="D494" s="267"/>
      <c r="E494" s="293"/>
      <c r="F494" s="293"/>
      <c r="G494" s="293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67"/>
    </row>
    <row r="495" spans="1:78">
      <c r="A495" s="267"/>
      <c r="B495" s="267"/>
      <c r="C495" s="267"/>
      <c r="D495" s="267"/>
      <c r="E495" s="293"/>
      <c r="F495" s="293"/>
      <c r="G495" s="293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67"/>
    </row>
    <row r="496" spans="1:78">
      <c r="A496" s="267"/>
      <c r="B496" s="267"/>
      <c r="C496" s="267"/>
      <c r="D496" s="267"/>
      <c r="E496" s="293"/>
      <c r="F496" s="293"/>
      <c r="G496" s="293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  <c r="AO496" s="267"/>
      <c r="AP496" s="267"/>
      <c r="AQ496" s="267"/>
      <c r="AR496" s="267"/>
      <c r="AS496" s="267"/>
      <c r="AT496" s="267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67"/>
    </row>
    <row r="497" spans="1:78">
      <c r="A497" s="267"/>
      <c r="B497" s="267"/>
      <c r="C497" s="267"/>
      <c r="D497" s="267"/>
      <c r="E497" s="293"/>
      <c r="F497" s="293"/>
      <c r="G497" s="293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67"/>
    </row>
    <row r="498" spans="1:78">
      <c r="A498" s="267"/>
      <c r="B498" s="267"/>
      <c r="C498" s="267"/>
      <c r="D498" s="267"/>
      <c r="E498" s="293"/>
      <c r="F498" s="293"/>
      <c r="G498" s="293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67"/>
    </row>
    <row r="499" spans="1:78">
      <c r="A499" s="267"/>
      <c r="B499" s="267"/>
      <c r="C499" s="267"/>
      <c r="D499" s="267"/>
      <c r="E499" s="293"/>
      <c r="F499" s="293"/>
      <c r="G499" s="293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67"/>
    </row>
    <row r="500" spans="1:78">
      <c r="A500" s="267"/>
      <c r="B500" s="267"/>
      <c r="C500" s="267"/>
      <c r="D500" s="267"/>
      <c r="E500" s="293"/>
      <c r="F500" s="293"/>
      <c r="G500" s="293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67"/>
    </row>
    <row r="501" spans="1:78">
      <c r="A501" s="267"/>
      <c r="B501" s="267"/>
      <c r="C501" s="267"/>
      <c r="D501" s="267"/>
      <c r="E501" s="293"/>
      <c r="F501" s="293"/>
      <c r="G501" s="293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67"/>
    </row>
    <row r="502" spans="1:78">
      <c r="A502" s="267"/>
      <c r="B502" s="267"/>
      <c r="C502" s="267"/>
      <c r="D502" s="267"/>
      <c r="E502" s="293"/>
      <c r="F502" s="293"/>
      <c r="G502" s="293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67"/>
    </row>
    <row r="503" spans="1:78">
      <c r="A503" s="267"/>
      <c r="B503" s="267"/>
      <c r="C503" s="267"/>
      <c r="D503" s="267"/>
      <c r="E503" s="293"/>
      <c r="F503" s="293"/>
      <c r="G503" s="293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67"/>
    </row>
    <row r="504" spans="1:78">
      <c r="A504" s="267"/>
      <c r="B504" s="267"/>
      <c r="C504" s="267"/>
      <c r="D504" s="267"/>
      <c r="E504" s="293"/>
      <c r="F504" s="293"/>
      <c r="G504" s="293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67"/>
    </row>
    <row r="505" spans="1:78">
      <c r="A505" s="267"/>
      <c r="B505" s="267"/>
      <c r="C505" s="267"/>
      <c r="D505" s="267"/>
      <c r="E505" s="293"/>
      <c r="F505" s="293"/>
      <c r="G505" s="293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</row>
    <row r="506" spans="1:78">
      <c r="A506" s="267"/>
      <c r="B506" s="267"/>
      <c r="C506" s="267"/>
      <c r="D506" s="267"/>
      <c r="E506" s="293"/>
      <c r="F506" s="293"/>
      <c r="G506" s="293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67"/>
    </row>
    <row r="507" spans="1:78">
      <c r="A507" s="267"/>
      <c r="B507" s="267"/>
      <c r="C507" s="267"/>
      <c r="D507" s="267"/>
      <c r="E507" s="293"/>
      <c r="F507" s="293"/>
      <c r="G507" s="293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67"/>
    </row>
    <row r="508" spans="1:78">
      <c r="A508" s="267"/>
      <c r="B508" s="267"/>
      <c r="C508" s="267"/>
      <c r="D508" s="267"/>
      <c r="E508" s="293"/>
      <c r="F508" s="293"/>
      <c r="G508" s="293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267"/>
      <c r="BU508" s="267"/>
      <c r="BV508" s="267"/>
      <c r="BW508" s="267"/>
      <c r="BX508" s="267"/>
      <c r="BY508" s="267"/>
      <c r="BZ508" s="267"/>
    </row>
    <row r="509" spans="1:78">
      <c r="A509" s="267"/>
      <c r="B509" s="267"/>
      <c r="C509" s="267"/>
      <c r="D509" s="267"/>
      <c r="E509" s="293"/>
      <c r="F509" s="293"/>
      <c r="G509" s="293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267"/>
      <c r="BU509" s="267"/>
      <c r="BV509" s="267"/>
      <c r="BW509" s="267"/>
      <c r="BX509" s="267"/>
      <c r="BY509" s="267"/>
      <c r="BZ509" s="267"/>
    </row>
    <row r="510" spans="1:78">
      <c r="A510" s="267"/>
      <c r="B510" s="267"/>
      <c r="C510" s="267"/>
      <c r="D510" s="267"/>
      <c r="E510" s="293"/>
      <c r="F510" s="293"/>
      <c r="G510" s="293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67"/>
    </row>
    <row r="511" spans="1:78">
      <c r="A511" s="267"/>
      <c r="B511" s="267"/>
      <c r="C511" s="267"/>
      <c r="D511" s="267"/>
      <c r="E511" s="293"/>
      <c r="F511" s="293"/>
      <c r="G511" s="293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67"/>
    </row>
    <row r="512" spans="1:78">
      <c r="A512" s="267"/>
      <c r="B512" s="267"/>
      <c r="C512" s="267"/>
      <c r="D512" s="267"/>
      <c r="E512" s="293"/>
      <c r="F512" s="293"/>
      <c r="G512" s="293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67"/>
    </row>
    <row r="513" spans="1:78">
      <c r="A513" s="267"/>
      <c r="B513" s="267"/>
      <c r="C513" s="267"/>
      <c r="D513" s="267"/>
      <c r="E513" s="293"/>
      <c r="F513" s="293"/>
      <c r="G513" s="293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67"/>
    </row>
    <row r="514" spans="1:78">
      <c r="A514" s="267"/>
      <c r="B514" s="267"/>
      <c r="C514" s="267"/>
      <c r="D514" s="267"/>
      <c r="E514" s="293"/>
      <c r="F514" s="293"/>
      <c r="G514" s="293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67"/>
    </row>
    <row r="515" spans="1:78">
      <c r="A515" s="267"/>
      <c r="B515" s="267"/>
      <c r="C515" s="267"/>
      <c r="D515" s="267"/>
      <c r="E515" s="293"/>
      <c r="F515" s="293"/>
      <c r="G515" s="293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7"/>
    </row>
    <row r="516" spans="1:78">
      <c r="A516" s="267"/>
      <c r="B516" s="267"/>
      <c r="C516" s="267"/>
      <c r="D516" s="267"/>
      <c r="E516" s="293"/>
      <c r="F516" s="293"/>
      <c r="G516" s="293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67"/>
    </row>
    <row r="517" spans="1:78">
      <c r="A517" s="267"/>
      <c r="B517" s="267"/>
      <c r="C517" s="267"/>
      <c r="D517" s="267"/>
      <c r="E517" s="293"/>
      <c r="F517" s="293"/>
      <c r="G517" s="293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67"/>
    </row>
    <row r="518" spans="1:78">
      <c r="A518" s="267"/>
      <c r="B518" s="267"/>
      <c r="C518" s="267"/>
      <c r="D518" s="267"/>
      <c r="E518" s="293"/>
      <c r="F518" s="293"/>
      <c r="G518" s="293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67"/>
    </row>
    <row r="519" spans="1:78">
      <c r="A519" s="267"/>
      <c r="B519" s="267"/>
      <c r="C519" s="267"/>
      <c r="D519" s="267"/>
      <c r="E519" s="293"/>
      <c r="F519" s="293"/>
      <c r="G519" s="293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67"/>
    </row>
    <row r="520" spans="1:78">
      <c r="A520" s="267"/>
      <c r="B520" s="267"/>
      <c r="C520" s="267"/>
      <c r="D520" s="267"/>
      <c r="E520" s="293"/>
      <c r="F520" s="293"/>
      <c r="G520" s="293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67"/>
    </row>
    <row r="521" spans="1:78">
      <c r="A521" s="267"/>
      <c r="B521" s="267"/>
      <c r="C521" s="267"/>
      <c r="D521" s="267"/>
      <c r="E521" s="293"/>
      <c r="F521" s="293"/>
      <c r="G521" s="293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67"/>
    </row>
    <row r="522" spans="1:78">
      <c r="A522" s="267"/>
      <c r="B522" s="267"/>
      <c r="C522" s="267"/>
      <c r="D522" s="267"/>
      <c r="E522" s="293"/>
      <c r="F522" s="293"/>
      <c r="G522" s="293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67"/>
    </row>
    <row r="523" spans="1:78">
      <c r="A523" s="267"/>
      <c r="B523" s="267"/>
      <c r="C523" s="267"/>
      <c r="D523" s="267"/>
      <c r="E523" s="293"/>
      <c r="F523" s="293"/>
      <c r="G523" s="293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67"/>
    </row>
    <row r="524" spans="1:78">
      <c r="A524" s="267"/>
      <c r="B524" s="267"/>
      <c r="C524" s="267"/>
      <c r="D524" s="267"/>
      <c r="E524" s="293"/>
      <c r="F524" s="293"/>
      <c r="G524" s="293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67"/>
    </row>
    <row r="525" spans="1:78">
      <c r="A525" s="267"/>
      <c r="B525" s="267"/>
      <c r="C525" s="267"/>
      <c r="D525" s="267"/>
      <c r="E525" s="293"/>
      <c r="F525" s="293"/>
      <c r="G525" s="293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R525" s="267"/>
      <c r="AS525" s="267"/>
      <c r="AT525" s="267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67"/>
    </row>
    <row r="526" spans="1:78">
      <c r="A526" s="267"/>
      <c r="B526" s="267"/>
      <c r="C526" s="267"/>
      <c r="D526" s="267"/>
      <c r="E526" s="293"/>
      <c r="F526" s="293"/>
      <c r="G526" s="293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267"/>
      <c r="AS526" s="267"/>
      <c r="AT526" s="267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</row>
    <row r="527" spans="1:78">
      <c r="A527" s="267"/>
      <c r="B527" s="267"/>
      <c r="C527" s="267"/>
      <c r="D527" s="267"/>
      <c r="E527" s="293"/>
      <c r="F527" s="293"/>
      <c r="G527" s="293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  <c r="AO527" s="267"/>
      <c r="AP527" s="267"/>
      <c r="AQ527" s="267"/>
      <c r="AR527" s="267"/>
      <c r="AS527" s="267"/>
      <c r="AT527" s="267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</row>
    <row r="528" spans="1:78">
      <c r="A528" s="267"/>
      <c r="B528" s="267"/>
      <c r="C528" s="267"/>
      <c r="D528" s="267"/>
      <c r="E528" s="293"/>
      <c r="F528" s="293"/>
      <c r="G528" s="293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  <c r="AO528" s="267"/>
      <c r="AP528" s="267"/>
      <c r="AQ528" s="267"/>
      <c r="AR528" s="267"/>
      <c r="AS528" s="267"/>
      <c r="AT528" s="267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</row>
    <row r="529" spans="1:78">
      <c r="A529" s="267"/>
      <c r="B529" s="267"/>
      <c r="C529" s="267"/>
      <c r="D529" s="267"/>
      <c r="E529" s="293"/>
      <c r="F529" s="293"/>
      <c r="G529" s="293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  <c r="AO529" s="267"/>
      <c r="AP529" s="267"/>
      <c r="AQ529" s="267"/>
      <c r="AR529" s="267"/>
      <c r="AS529" s="267"/>
      <c r="AT529" s="267"/>
      <c r="AU529" s="267"/>
      <c r="AV529" s="267"/>
      <c r="AW529" s="267"/>
      <c r="AX529" s="267"/>
      <c r="AY529" s="267"/>
      <c r="AZ529" s="267"/>
      <c r="BA529" s="267"/>
      <c r="BB529" s="267"/>
      <c r="BC529" s="267"/>
      <c r="BD529" s="267"/>
      <c r="BE529" s="267"/>
      <c r="BF529" s="267"/>
      <c r="BG529" s="267"/>
      <c r="BH529" s="267"/>
      <c r="BI529" s="267"/>
      <c r="BJ529" s="267"/>
      <c r="BK529" s="267"/>
      <c r="BL529" s="267"/>
      <c r="BM529" s="267"/>
      <c r="BN529" s="267"/>
      <c r="BO529" s="267"/>
      <c r="BP529" s="267"/>
      <c r="BQ529" s="267"/>
      <c r="BR529" s="267"/>
      <c r="BS529" s="267"/>
      <c r="BT529" s="267"/>
      <c r="BU529" s="267"/>
      <c r="BV529" s="267"/>
      <c r="BW529" s="267"/>
      <c r="BX529" s="267"/>
      <c r="BY529" s="267"/>
      <c r="BZ529" s="267"/>
    </row>
    <row r="530" spans="1:78">
      <c r="A530" s="267"/>
      <c r="B530" s="267"/>
      <c r="C530" s="267"/>
      <c r="D530" s="267"/>
      <c r="E530" s="293"/>
      <c r="F530" s="293"/>
      <c r="G530" s="293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  <c r="AO530" s="267"/>
      <c r="AP530" s="267"/>
      <c r="AQ530" s="267"/>
      <c r="AR530" s="267"/>
      <c r="AS530" s="267"/>
      <c r="AT530" s="267"/>
      <c r="AU530" s="267"/>
      <c r="AV530" s="267"/>
      <c r="AW530" s="267"/>
      <c r="AX530" s="267"/>
      <c r="AY530" s="267"/>
      <c r="AZ530" s="267"/>
      <c r="BA530" s="267"/>
      <c r="BB530" s="267"/>
      <c r="BC530" s="267"/>
      <c r="BD530" s="267"/>
      <c r="BE530" s="267"/>
      <c r="BF530" s="267"/>
      <c r="BG530" s="267"/>
      <c r="BH530" s="267"/>
      <c r="BI530" s="267"/>
      <c r="BJ530" s="267"/>
      <c r="BK530" s="267"/>
      <c r="BL530" s="267"/>
      <c r="BM530" s="267"/>
      <c r="BN530" s="267"/>
      <c r="BO530" s="267"/>
      <c r="BP530" s="267"/>
      <c r="BQ530" s="267"/>
      <c r="BR530" s="267"/>
      <c r="BS530" s="267"/>
      <c r="BT530" s="267"/>
      <c r="BU530" s="267"/>
      <c r="BV530" s="267"/>
      <c r="BW530" s="267"/>
      <c r="BX530" s="267"/>
      <c r="BY530" s="267"/>
      <c r="BZ530" s="267"/>
    </row>
    <row r="531" spans="1:78">
      <c r="A531" s="267"/>
      <c r="B531" s="267"/>
      <c r="C531" s="267"/>
      <c r="D531" s="267"/>
      <c r="E531" s="293"/>
      <c r="F531" s="293"/>
      <c r="G531" s="293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  <c r="AO531" s="267"/>
      <c r="AP531" s="267"/>
      <c r="AQ531" s="267"/>
      <c r="AR531" s="267"/>
      <c r="AS531" s="267"/>
      <c r="AT531" s="267"/>
      <c r="AU531" s="267"/>
      <c r="AV531" s="267"/>
      <c r="AW531" s="267"/>
      <c r="AX531" s="267"/>
      <c r="AY531" s="267"/>
      <c r="AZ531" s="267"/>
      <c r="BA531" s="267"/>
      <c r="BB531" s="267"/>
      <c r="BC531" s="267"/>
      <c r="BD531" s="267"/>
      <c r="BE531" s="267"/>
      <c r="BF531" s="267"/>
      <c r="BG531" s="267"/>
      <c r="BH531" s="267"/>
      <c r="BI531" s="267"/>
      <c r="BJ531" s="267"/>
      <c r="BK531" s="267"/>
      <c r="BL531" s="267"/>
      <c r="BM531" s="267"/>
      <c r="BN531" s="267"/>
      <c r="BO531" s="267"/>
      <c r="BP531" s="267"/>
      <c r="BQ531" s="267"/>
      <c r="BR531" s="267"/>
      <c r="BS531" s="267"/>
      <c r="BT531" s="267"/>
      <c r="BU531" s="267"/>
      <c r="BV531" s="267"/>
      <c r="BW531" s="267"/>
      <c r="BX531" s="267"/>
      <c r="BY531" s="267"/>
      <c r="BZ531" s="267"/>
    </row>
    <row r="532" spans="1:78">
      <c r="A532" s="267"/>
      <c r="B532" s="267"/>
      <c r="C532" s="267"/>
      <c r="D532" s="267"/>
      <c r="E532" s="293"/>
      <c r="F532" s="293"/>
      <c r="G532" s="293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  <c r="AO532" s="267"/>
      <c r="AP532" s="267"/>
      <c r="AQ532" s="267"/>
      <c r="AR532" s="267"/>
      <c r="AS532" s="267"/>
      <c r="AT532" s="267"/>
      <c r="AU532" s="267"/>
      <c r="AV532" s="267"/>
      <c r="AW532" s="267"/>
      <c r="AX532" s="267"/>
      <c r="AY532" s="267"/>
      <c r="AZ532" s="267"/>
      <c r="BA532" s="267"/>
      <c r="BB532" s="267"/>
      <c r="BC532" s="267"/>
      <c r="BD532" s="267"/>
      <c r="BE532" s="267"/>
      <c r="BF532" s="267"/>
      <c r="BG532" s="267"/>
      <c r="BH532" s="267"/>
      <c r="BI532" s="267"/>
      <c r="BJ532" s="267"/>
      <c r="BK532" s="267"/>
      <c r="BL532" s="267"/>
      <c r="BM532" s="267"/>
      <c r="BN532" s="267"/>
      <c r="BO532" s="267"/>
      <c r="BP532" s="267"/>
      <c r="BQ532" s="267"/>
      <c r="BR532" s="267"/>
      <c r="BS532" s="267"/>
      <c r="BT532" s="267"/>
      <c r="BU532" s="267"/>
      <c r="BV532" s="267"/>
      <c r="BW532" s="267"/>
      <c r="BX532" s="267"/>
      <c r="BY532" s="267"/>
      <c r="BZ532" s="267"/>
    </row>
    <row r="533" spans="1:78">
      <c r="A533" s="267"/>
      <c r="B533" s="267"/>
      <c r="C533" s="267"/>
      <c r="D533" s="267"/>
      <c r="E533" s="293"/>
      <c r="F533" s="293"/>
      <c r="G533" s="293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  <c r="AO533" s="267"/>
      <c r="AP533" s="267"/>
      <c r="AQ533" s="267"/>
      <c r="AR533" s="267"/>
      <c r="AS533" s="267"/>
      <c r="AT533" s="267"/>
      <c r="AU533" s="267"/>
      <c r="AV533" s="267"/>
      <c r="AW533" s="267"/>
      <c r="AX533" s="267"/>
      <c r="AY533" s="267"/>
      <c r="AZ533" s="267"/>
      <c r="BA533" s="267"/>
      <c r="BB533" s="267"/>
      <c r="BC533" s="267"/>
      <c r="BD533" s="267"/>
      <c r="BE533" s="267"/>
      <c r="BF533" s="267"/>
      <c r="BG533" s="267"/>
      <c r="BH533" s="267"/>
      <c r="BI533" s="267"/>
      <c r="BJ533" s="267"/>
      <c r="BK533" s="267"/>
      <c r="BL533" s="267"/>
      <c r="BM533" s="267"/>
      <c r="BN533" s="267"/>
      <c r="BO533" s="267"/>
      <c r="BP533" s="267"/>
      <c r="BQ533" s="267"/>
      <c r="BR533" s="267"/>
      <c r="BS533" s="267"/>
      <c r="BT533" s="267"/>
      <c r="BU533" s="267"/>
      <c r="BV533" s="267"/>
      <c r="BW533" s="267"/>
      <c r="BX533" s="267"/>
      <c r="BY533" s="267"/>
      <c r="BZ533" s="267"/>
    </row>
    <row r="534" spans="1:78">
      <c r="A534" s="267"/>
      <c r="B534" s="267"/>
      <c r="C534" s="267"/>
      <c r="D534" s="267"/>
      <c r="E534" s="293"/>
      <c r="F534" s="293"/>
      <c r="G534" s="293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  <c r="AO534" s="267"/>
      <c r="AP534" s="267"/>
      <c r="AQ534" s="267"/>
      <c r="AR534" s="267"/>
      <c r="AS534" s="267"/>
      <c r="AT534" s="267"/>
      <c r="AU534" s="267"/>
      <c r="AV534" s="267"/>
      <c r="AW534" s="267"/>
      <c r="AX534" s="267"/>
      <c r="AY534" s="267"/>
      <c r="AZ534" s="267"/>
      <c r="BA534" s="267"/>
      <c r="BB534" s="267"/>
      <c r="BC534" s="267"/>
      <c r="BD534" s="267"/>
      <c r="BE534" s="267"/>
      <c r="BF534" s="267"/>
      <c r="BG534" s="267"/>
      <c r="BH534" s="267"/>
      <c r="BI534" s="267"/>
      <c r="BJ534" s="267"/>
      <c r="BK534" s="267"/>
      <c r="BL534" s="267"/>
      <c r="BM534" s="267"/>
      <c r="BN534" s="267"/>
      <c r="BO534" s="267"/>
      <c r="BP534" s="267"/>
      <c r="BQ534" s="267"/>
      <c r="BR534" s="267"/>
      <c r="BS534" s="267"/>
      <c r="BT534" s="267"/>
      <c r="BU534" s="267"/>
      <c r="BV534" s="267"/>
      <c r="BW534" s="267"/>
      <c r="BX534" s="267"/>
      <c r="BY534" s="267"/>
      <c r="BZ534" s="267"/>
    </row>
    <row r="535" spans="1:78">
      <c r="A535" s="267"/>
      <c r="B535" s="267"/>
      <c r="C535" s="267"/>
      <c r="D535" s="267"/>
      <c r="E535" s="293"/>
      <c r="F535" s="293"/>
      <c r="G535" s="293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  <c r="AO535" s="267"/>
      <c r="AP535" s="267"/>
      <c r="AQ535" s="267"/>
      <c r="AR535" s="267"/>
      <c r="AS535" s="267"/>
      <c r="AT535" s="267"/>
      <c r="AU535" s="267"/>
      <c r="AV535" s="267"/>
      <c r="AW535" s="267"/>
      <c r="AX535" s="267"/>
      <c r="AY535" s="267"/>
      <c r="AZ535" s="267"/>
      <c r="BA535" s="267"/>
      <c r="BB535" s="267"/>
      <c r="BC535" s="267"/>
      <c r="BD535" s="267"/>
      <c r="BE535" s="267"/>
      <c r="BF535" s="267"/>
      <c r="BG535" s="267"/>
      <c r="BH535" s="267"/>
      <c r="BI535" s="267"/>
      <c r="BJ535" s="267"/>
      <c r="BK535" s="267"/>
      <c r="BL535" s="267"/>
      <c r="BM535" s="267"/>
      <c r="BN535" s="267"/>
      <c r="BO535" s="267"/>
      <c r="BP535" s="267"/>
      <c r="BQ535" s="267"/>
      <c r="BR535" s="267"/>
      <c r="BS535" s="267"/>
      <c r="BT535" s="267"/>
      <c r="BU535" s="267"/>
      <c r="BV535" s="267"/>
      <c r="BW535" s="267"/>
      <c r="BX535" s="267"/>
      <c r="BY535" s="267"/>
      <c r="BZ535" s="267"/>
    </row>
    <row r="536" spans="1:78">
      <c r="A536" s="267"/>
      <c r="B536" s="267"/>
      <c r="C536" s="267"/>
      <c r="D536" s="267"/>
      <c r="E536" s="293"/>
      <c r="F536" s="293"/>
      <c r="G536" s="293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  <c r="AO536" s="267"/>
      <c r="AP536" s="267"/>
      <c r="AQ536" s="267"/>
      <c r="AR536" s="267"/>
      <c r="AS536" s="267"/>
      <c r="AT536" s="267"/>
      <c r="AU536" s="267"/>
      <c r="AV536" s="267"/>
      <c r="AW536" s="267"/>
      <c r="AX536" s="267"/>
      <c r="AY536" s="267"/>
      <c r="AZ536" s="267"/>
      <c r="BA536" s="267"/>
      <c r="BB536" s="267"/>
      <c r="BC536" s="267"/>
      <c r="BD536" s="267"/>
      <c r="BE536" s="267"/>
      <c r="BF536" s="267"/>
      <c r="BG536" s="267"/>
      <c r="BH536" s="267"/>
      <c r="BI536" s="267"/>
      <c r="BJ536" s="267"/>
      <c r="BK536" s="267"/>
      <c r="BL536" s="267"/>
      <c r="BM536" s="267"/>
      <c r="BN536" s="267"/>
      <c r="BO536" s="267"/>
      <c r="BP536" s="267"/>
      <c r="BQ536" s="267"/>
      <c r="BR536" s="267"/>
      <c r="BS536" s="267"/>
      <c r="BT536" s="267"/>
      <c r="BU536" s="267"/>
      <c r="BV536" s="267"/>
      <c r="BW536" s="267"/>
      <c r="BX536" s="267"/>
      <c r="BY536" s="267"/>
      <c r="BZ536" s="267"/>
    </row>
    <row r="537" spans="1:78">
      <c r="A537" s="267"/>
      <c r="B537" s="267"/>
      <c r="C537" s="267"/>
      <c r="D537" s="267"/>
      <c r="E537" s="293"/>
      <c r="F537" s="293"/>
      <c r="G537" s="293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  <c r="AO537" s="267"/>
      <c r="AP537" s="267"/>
      <c r="AQ537" s="267"/>
      <c r="AR537" s="267"/>
      <c r="AS537" s="267"/>
      <c r="AT537" s="267"/>
      <c r="AU537" s="267"/>
      <c r="AV537" s="267"/>
      <c r="AW537" s="267"/>
      <c r="AX537" s="267"/>
      <c r="AY537" s="267"/>
      <c r="AZ537" s="267"/>
      <c r="BA537" s="267"/>
      <c r="BB537" s="267"/>
      <c r="BC537" s="267"/>
      <c r="BD537" s="267"/>
      <c r="BE537" s="267"/>
      <c r="BF537" s="267"/>
      <c r="BG537" s="267"/>
      <c r="BH537" s="267"/>
      <c r="BI537" s="267"/>
      <c r="BJ537" s="267"/>
      <c r="BK537" s="267"/>
      <c r="BL537" s="267"/>
      <c r="BM537" s="267"/>
      <c r="BN537" s="267"/>
      <c r="BO537" s="267"/>
      <c r="BP537" s="267"/>
      <c r="BQ537" s="267"/>
      <c r="BR537" s="267"/>
      <c r="BS537" s="267"/>
      <c r="BT537" s="267"/>
      <c r="BU537" s="267"/>
      <c r="BV537" s="267"/>
      <c r="BW537" s="267"/>
      <c r="BX537" s="267"/>
      <c r="BY537" s="267"/>
      <c r="BZ537" s="267"/>
    </row>
    <row r="538" spans="1:78">
      <c r="A538" s="267"/>
      <c r="B538" s="267"/>
      <c r="C538" s="267"/>
      <c r="D538" s="267"/>
      <c r="E538" s="293"/>
      <c r="F538" s="293"/>
      <c r="G538" s="293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  <c r="AO538" s="267"/>
      <c r="AP538" s="267"/>
      <c r="AQ538" s="267"/>
      <c r="AR538" s="267"/>
      <c r="AS538" s="267"/>
      <c r="AT538" s="267"/>
      <c r="AU538" s="267"/>
      <c r="AV538" s="267"/>
      <c r="AW538" s="267"/>
      <c r="AX538" s="267"/>
      <c r="AY538" s="267"/>
      <c r="AZ538" s="267"/>
      <c r="BA538" s="267"/>
      <c r="BB538" s="267"/>
      <c r="BC538" s="267"/>
      <c r="BD538" s="267"/>
      <c r="BE538" s="267"/>
      <c r="BF538" s="267"/>
      <c r="BG538" s="267"/>
      <c r="BH538" s="267"/>
      <c r="BI538" s="267"/>
      <c r="BJ538" s="267"/>
      <c r="BK538" s="267"/>
      <c r="BL538" s="267"/>
      <c r="BM538" s="267"/>
      <c r="BN538" s="267"/>
      <c r="BO538" s="267"/>
      <c r="BP538" s="267"/>
      <c r="BQ538" s="267"/>
      <c r="BR538" s="267"/>
      <c r="BS538" s="267"/>
      <c r="BT538" s="267"/>
      <c r="BU538" s="267"/>
      <c r="BV538" s="267"/>
      <c r="BW538" s="267"/>
      <c r="BX538" s="267"/>
      <c r="BY538" s="267"/>
      <c r="BZ538" s="267"/>
    </row>
    <row r="539" spans="1:78">
      <c r="A539" s="267"/>
      <c r="B539" s="267"/>
      <c r="C539" s="267"/>
      <c r="D539" s="267"/>
      <c r="E539" s="293"/>
      <c r="F539" s="293"/>
      <c r="G539" s="293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  <c r="AO539" s="267"/>
      <c r="AP539" s="267"/>
      <c r="AQ539" s="267"/>
      <c r="AR539" s="267"/>
      <c r="AS539" s="267"/>
      <c r="AT539" s="267"/>
      <c r="AU539" s="267"/>
      <c r="AV539" s="267"/>
      <c r="AW539" s="267"/>
      <c r="AX539" s="267"/>
      <c r="AY539" s="267"/>
      <c r="AZ539" s="267"/>
      <c r="BA539" s="267"/>
      <c r="BB539" s="267"/>
      <c r="BC539" s="267"/>
      <c r="BD539" s="267"/>
      <c r="BE539" s="267"/>
      <c r="BF539" s="267"/>
      <c r="BG539" s="267"/>
      <c r="BH539" s="267"/>
      <c r="BI539" s="267"/>
      <c r="BJ539" s="267"/>
      <c r="BK539" s="267"/>
      <c r="BL539" s="267"/>
      <c r="BM539" s="267"/>
      <c r="BN539" s="267"/>
      <c r="BO539" s="267"/>
      <c r="BP539" s="267"/>
      <c r="BQ539" s="267"/>
      <c r="BR539" s="267"/>
      <c r="BS539" s="267"/>
      <c r="BT539" s="267"/>
      <c r="BU539" s="267"/>
      <c r="BV539" s="267"/>
      <c r="BW539" s="267"/>
      <c r="BX539" s="267"/>
      <c r="BY539" s="267"/>
      <c r="BZ539" s="267"/>
    </row>
    <row r="540" spans="1:78">
      <c r="A540" s="267"/>
      <c r="B540" s="267"/>
      <c r="C540" s="267"/>
      <c r="D540" s="267"/>
      <c r="E540" s="293"/>
      <c r="F540" s="293"/>
      <c r="G540" s="293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  <c r="AO540" s="267"/>
      <c r="AP540" s="267"/>
      <c r="AQ540" s="267"/>
      <c r="AR540" s="267"/>
      <c r="AS540" s="267"/>
      <c r="AT540" s="267"/>
      <c r="AU540" s="267"/>
      <c r="AV540" s="267"/>
      <c r="AW540" s="267"/>
      <c r="AX540" s="267"/>
      <c r="AY540" s="267"/>
      <c r="AZ540" s="267"/>
      <c r="BA540" s="267"/>
      <c r="BB540" s="267"/>
      <c r="BC540" s="267"/>
      <c r="BD540" s="267"/>
      <c r="BE540" s="267"/>
      <c r="BF540" s="267"/>
      <c r="BG540" s="267"/>
      <c r="BH540" s="267"/>
      <c r="BI540" s="267"/>
      <c r="BJ540" s="267"/>
      <c r="BK540" s="267"/>
      <c r="BL540" s="267"/>
      <c r="BM540" s="267"/>
      <c r="BN540" s="267"/>
      <c r="BO540" s="267"/>
      <c r="BP540" s="267"/>
      <c r="BQ540" s="267"/>
      <c r="BR540" s="267"/>
      <c r="BS540" s="267"/>
      <c r="BT540" s="267"/>
      <c r="BU540" s="267"/>
      <c r="BV540" s="267"/>
      <c r="BW540" s="267"/>
      <c r="BX540" s="267"/>
      <c r="BY540" s="267"/>
      <c r="BZ540" s="267"/>
    </row>
    <row r="541" spans="1:78">
      <c r="A541" s="267"/>
      <c r="B541" s="267"/>
      <c r="C541" s="267"/>
      <c r="D541" s="267"/>
      <c r="E541" s="293"/>
      <c r="F541" s="293"/>
      <c r="G541" s="293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  <c r="AO541" s="267"/>
      <c r="AP541" s="267"/>
      <c r="AQ541" s="267"/>
      <c r="AR541" s="267"/>
      <c r="AS541" s="267"/>
      <c r="AT541" s="267"/>
      <c r="AU541" s="267"/>
      <c r="AV541" s="267"/>
      <c r="AW541" s="267"/>
      <c r="AX541" s="267"/>
      <c r="AY541" s="267"/>
      <c r="AZ541" s="267"/>
      <c r="BA541" s="267"/>
      <c r="BB541" s="267"/>
      <c r="BC541" s="267"/>
      <c r="BD541" s="267"/>
      <c r="BE541" s="267"/>
      <c r="BF541" s="267"/>
      <c r="BG541" s="267"/>
      <c r="BH541" s="267"/>
      <c r="BI541" s="267"/>
      <c r="BJ541" s="267"/>
      <c r="BK541" s="267"/>
      <c r="BL541" s="267"/>
      <c r="BM541" s="267"/>
      <c r="BN541" s="267"/>
      <c r="BO541" s="267"/>
      <c r="BP541" s="267"/>
      <c r="BQ541" s="267"/>
      <c r="BR541" s="267"/>
      <c r="BS541" s="267"/>
      <c r="BT541" s="267"/>
      <c r="BU541" s="267"/>
      <c r="BV541" s="267"/>
      <c r="BW541" s="267"/>
      <c r="BX541" s="267"/>
      <c r="BY541" s="267"/>
      <c r="BZ541" s="267"/>
    </row>
    <row r="542" spans="1:78">
      <c r="A542" s="267"/>
      <c r="B542" s="267"/>
      <c r="C542" s="267"/>
      <c r="D542" s="267"/>
      <c r="E542" s="293"/>
      <c r="F542" s="293"/>
      <c r="G542" s="293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  <c r="AO542" s="267"/>
      <c r="AP542" s="267"/>
      <c r="AQ542" s="267"/>
      <c r="AR542" s="267"/>
      <c r="AS542" s="267"/>
      <c r="AT542" s="267"/>
      <c r="AU542" s="267"/>
      <c r="AV542" s="267"/>
      <c r="AW542" s="267"/>
      <c r="AX542" s="267"/>
      <c r="AY542" s="267"/>
      <c r="AZ542" s="267"/>
      <c r="BA542" s="267"/>
      <c r="BB542" s="267"/>
      <c r="BC542" s="267"/>
      <c r="BD542" s="267"/>
      <c r="BE542" s="267"/>
      <c r="BF542" s="267"/>
      <c r="BG542" s="267"/>
      <c r="BH542" s="267"/>
      <c r="BI542" s="267"/>
      <c r="BJ542" s="267"/>
      <c r="BK542" s="267"/>
      <c r="BL542" s="267"/>
      <c r="BM542" s="267"/>
      <c r="BN542" s="267"/>
      <c r="BO542" s="267"/>
      <c r="BP542" s="267"/>
      <c r="BQ542" s="267"/>
      <c r="BR542" s="267"/>
      <c r="BS542" s="267"/>
      <c r="BT542" s="267"/>
      <c r="BU542" s="267"/>
      <c r="BV542" s="267"/>
      <c r="BW542" s="267"/>
      <c r="BX542" s="267"/>
      <c r="BY542" s="267"/>
      <c r="BZ542" s="267"/>
    </row>
    <row r="543" spans="1:78">
      <c r="A543" s="267"/>
      <c r="B543" s="267"/>
      <c r="C543" s="267"/>
      <c r="D543" s="267"/>
      <c r="E543" s="293"/>
      <c r="F543" s="293"/>
      <c r="G543" s="293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  <c r="AO543" s="267"/>
      <c r="AP543" s="267"/>
      <c r="AQ543" s="267"/>
      <c r="AR543" s="267"/>
      <c r="AS543" s="267"/>
      <c r="AT543" s="267"/>
      <c r="AU543" s="267"/>
      <c r="AV543" s="267"/>
      <c r="AW543" s="267"/>
      <c r="AX543" s="267"/>
      <c r="AY543" s="267"/>
      <c r="AZ543" s="267"/>
      <c r="BA543" s="267"/>
      <c r="BB543" s="267"/>
      <c r="BC543" s="267"/>
      <c r="BD543" s="267"/>
      <c r="BE543" s="267"/>
      <c r="BF543" s="267"/>
      <c r="BG543" s="267"/>
      <c r="BH543" s="267"/>
      <c r="BI543" s="267"/>
      <c r="BJ543" s="267"/>
      <c r="BK543" s="267"/>
      <c r="BL543" s="267"/>
      <c r="BM543" s="267"/>
      <c r="BN543" s="267"/>
      <c r="BO543" s="267"/>
      <c r="BP543" s="267"/>
      <c r="BQ543" s="267"/>
      <c r="BR543" s="267"/>
      <c r="BS543" s="267"/>
      <c r="BT543" s="267"/>
      <c r="BU543" s="267"/>
      <c r="BV543" s="267"/>
      <c r="BW543" s="267"/>
      <c r="BX543" s="267"/>
      <c r="BY543" s="267"/>
      <c r="BZ543" s="267"/>
    </row>
    <row r="544" spans="1:78">
      <c r="A544" s="267"/>
      <c r="B544" s="267"/>
      <c r="C544" s="267"/>
      <c r="D544" s="267"/>
      <c r="E544" s="293"/>
      <c r="F544" s="293"/>
      <c r="G544" s="293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  <c r="AO544" s="267"/>
      <c r="AP544" s="267"/>
      <c r="AQ544" s="267"/>
      <c r="AR544" s="267"/>
      <c r="AS544" s="267"/>
      <c r="AT544" s="267"/>
      <c r="AU544" s="267"/>
      <c r="AV544" s="267"/>
      <c r="AW544" s="267"/>
      <c r="AX544" s="267"/>
      <c r="AY544" s="267"/>
      <c r="AZ544" s="267"/>
      <c r="BA544" s="267"/>
      <c r="BB544" s="267"/>
      <c r="BC544" s="267"/>
      <c r="BD544" s="267"/>
      <c r="BE544" s="267"/>
      <c r="BF544" s="267"/>
      <c r="BG544" s="267"/>
      <c r="BH544" s="267"/>
      <c r="BI544" s="267"/>
      <c r="BJ544" s="267"/>
      <c r="BK544" s="267"/>
      <c r="BL544" s="267"/>
      <c r="BM544" s="267"/>
      <c r="BN544" s="267"/>
      <c r="BO544" s="267"/>
      <c r="BP544" s="267"/>
      <c r="BQ544" s="267"/>
      <c r="BR544" s="267"/>
      <c r="BS544" s="267"/>
      <c r="BT544" s="267"/>
      <c r="BU544" s="267"/>
      <c r="BV544" s="267"/>
      <c r="BW544" s="267"/>
      <c r="BX544" s="267"/>
      <c r="BY544" s="267"/>
      <c r="BZ544" s="267"/>
    </row>
    <row r="545" spans="1:78">
      <c r="A545" s="267"/>
      <c r="B545" s="267"/>
      <c r="C545" s="267"/>
      <c r="D545" s="267"/>
      <c r="E545" s="293"/>
      <c r="F545" s="293"/>
      <c r="G545" s="293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7"/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7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</row>
    <row r="546" spans="1:78">
      <c r="A546" s="267"/>
      <c r="B546" s="267"/>
      <c r="C546" s="267"/>
      <c r="D546" s="267"/>
      <c r="E546" s="293"/>
      <c r="F546" s="293"/>
      <c r="G546" s="293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  <c r="AO546" s="267"/>
      <c r="AP546" s="267"/>
      <c r="AQ546" s="267"/>
      <c r="AR546" s="267"/>
      <c r="AS546" s="267"/>
      <c r="AT546" s="267"/>
      <c r="AU546" s="267"/>
      <c r="AV546" s="267"/>
      <c r="AW546" s="267"/>
      <c r="AX546" s="267"/>
      <c r="AY546" s="267"/>
      <c r="AZ546" s="267"/>
      <c r="BA546" s="267"/>
      <c r="BB546" s="267"/>
      <c r="BC546" s="267"/>
      <c r="BD546" s="267"/>
      <c r="BE546" s="267"/>
      <c r="BF546" s="267"/>
      <c r="BG546" s="267"/>
      <c r="BH546" s="267"/>
      <c r="BI546" s="267"/>
      <c r="BJ546" s="267"/>
      <c r="BK546" s="267"/>
      <c r="BL546" s="267"/>
      <c r="BM546" s="267"/>
      <c r="BN546" s="267"/>
      <c r="BO546" s="267"/>
      <c r="BP546" s="267"/>
      <c r="BQ546" s="267"/>
      <c r="BR546" s="267"/>
      <c r="BS546" s="267"/>
      <c r="BT546" s="267"/>
      <c r="BU546" s="267"/>
      <c r="BV546" s="267"/>
      <c r="BW546" s="267"/>
      <c r="BX546" s="267"/>
      <c r="BY546" s="267"/>
      <c r="BZ546" s="267"/>
    </row>
    <row r="547" spans="1:78">
      <c r="A547" s="267"/>
      <c r="B547" s="267"/>
      <c r="C547" s="267"/>
      <c r="D547" s="267"/>
      <c r="E547" s="293"/>
      <c r="F547" s="293"/>
      <c r="G547" s="293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  <c r="AO547" s="267"/>
      <c r="AP547" s="267"/>
      <c r="AQ547" s="267"/>
      <c r="AR547" s="267"/>
      <c r="AS547" s="267"/>
      <c r="AT547" s="267"/>
      <c r="AU547" s="267"/>
      <c r="AV547" s="267"/>
      <c r="AW547" s="267"/>
      <c r="AX547" s="267"/>
      <c r="AY547" s="267"/>
      <c r="AZ547" s="267"/>
      <c r="BA547" s="267"/>
      <c r="BB547" s="267"/>
      <c r="BC547" s="267"/>
      <c r="BD547" s="267"/>
      <c r="BE547" s="267"/>
      <c r="BF547" s="267"/>
      <c r="BG547" s="267"/>
      <c r="BH547" s="267"/>
      <c r="BI547" s="267"/>
      <c r="BJ547" s="267"/>
      <c r="BK547" s="267"/>
      <c r="BL547" s="267"/>
      <c r="BM547" s="267"/>
      <c r="BN547" s="267"/>
      <c r="BO547" s="267"/>
      <c r="BP547" s="267"/>
      <c r="BQ547" s="267"/>
      <c r="BR547" s="267"/>
      <c r="BS547" s="267"/>
      <c r="BT547" s="267"/>
      <c r="BU547" s="267"/>
      <c r="BV547" s="267"/>
      <c r="BW547" s="267"/>
      <c r="BX547" s="267"/>
      <c r="BY547" s="267"/>
      <c r="BZ547" s="267"/>
    </row>
    <row r="548" spans="1:78">
      <c r="A548" s="267"/>
      <c r="B548" s="267"/>
      <c r="C548" s="267"/>
      <c r="D548" s="267"/>
      <c r="E548" s="293"/>
      <c r="F548" s="293"/>
      <c r="G548" s="293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  <c r="AO548" s="267"/>
      <c r="AP548" s="267"/>
      <c r="AQ548" s="267"/>
      <c r="AR548" s="267"/>
      <c r="AS548" s="267"/>
      <c r="AT548" s="267"/>
      <c r="AU548" s="267"/>
      <c r="AV548" s="267"/>
      <c r="AW548" s="267"/>
      <c r="AX548" s="267"/>
      <c r="AY548" s="267"/>
      <c r="AZ548" s="267"/>
      <c r="BA548" s="267"/>
      <c r="BB548" s="267"/>
      <c r="BC548" s="267"/>
      <c r="BD548" s="267"/>
      <c r="BE548" s="267"/>
      <c r="BF548" s="267"/>
      <c r="BG548" s="267"/>
      <c r="BH548" s="267"/>
      <c r="BI548" s="267"/>
      <c r="BJ548" s="267"/>
      <c r="BK548" s="267"/>
      <c r="BL548" s="267"/>
      <c r="BM548" s="267"/>
      <c r="BN548" s="267"/>
      <c r="BO548" s="267"/>
      <c r="BP548" s="267"/>
      <c r="BQ548" s="267"/>
      <c r="BR548" s="267"/>
      <c r="BS548" s="267"/>
      <c r="BT548" s="267"/>
      <c r="BU548" s="267"/>
      <c r="BV548" s="267"/>
      <c r="BW548" s="267"/>
      <c r="BX548" s="267"/>
      <c r="BY548" s="267"/>
      <c r="BZ548" s="267"/>
    </row>
    <row r="549" spans="1:78">
      <c r="A549" s="267"/>
      <c r="B549" s="267"/>
      <c r="C549" s="267"/>
      <c r="D549" s="267"/>
      <c r="E549" s="293"/>
      <c r="F549" s="293"/>
      <c r="G549" s="293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7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67"/>
      <c r="BN549" s="267"/>
      <c r="BO549" s="267"/>
      <c r="BP549" s="267"/>
      <c r="BQ549" s="267"/>
      <c r="BR549" s="267"/>
      <c r="BS549" s="267"/>
      <c r="BT549" s="267"/>
      <c r="BU549" s="267"/>
      <c r="BV549" s="267"/>
      <c r="BW549" s="267"/>
      <c r="BX549" s="267"/>
      <c r="BY549" s="267"/>
      <c r="BZ549" s="267"/>
    </row>
    <row r="550" spans="1:78">
      <c r="A550" s="267"/>
      <c r="B550" s="267"/>
      <c r="C550" s="267"/>
      <c r="D550" s="267"/>
      <c r="E550" s="293"/>
      <c r="F550" s="293"/>
      <c r="G550" s="293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  <c r="AO550" s="267"/>
      <c r="AP550" s="267"/>
      <c r="AQ550" s="267"/>
      <c r="AR550" s="267"/>
      <c r="AS550" s="267"/>
      <c r="AT550" s="267"/>
      <c r="AU550" s="267"/>
      <c r="AV550" s="267"/>
      <c r="AW550" s="267"/>
      <c r="AX550" s="267"/>
      <c r="AY550" s="267"/>
      <c r="AZ550" s="267"/>
      <c r="BA550" s="267"/>
      <c r="BB550" s="267"/>
      <c r="BC550" s="267"/>
      <c r="BD550" s="267"/>
      <c r="BE550" s="267"/>
      <c r="BF550" s="267"/>
      <c r="BG550" s="267"/>
      <c r="BH550" s="267"/>
      <c r="BI550" s="267"/>
      <c r="BJ550" s="267"/>
      <c r="BK550" s="267"/>
      <c r="BL550" s="267"/>
      <c r="BM550" s="267"/>
      <c r="BN550" s="267"/>
      <c r="BO550" s="267"/>
      <c r="BP550" s="267"/>
      <c r="BQ550" s="267"/>
      <c r="BR550" s="267"/>
      <c r="BS550" s="267"/>
      <c r="BT550" s="267"/>
      <c r="BU550" s="267"/>
      <c r="BV550" s="267"/>
      <c r="BW550" s="267"/>
      <c r="BX550" s="267"/>
      <c r="BY550" s="267"/>
      <c r="BZ550" s="267"/>
    </row>
    <row r="551" spans="1:78">
      <c r="A551" s="267"/>
      <c r="B551" s="267"/>
      <c r="C551" s="267"/>
      <c r="D551" s="267"/>
      <c r="E551" s="293"/>
      <c r="F551" s="293"/>
      <c r="G551" s="293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  <c r="AO551" s="267"/>
      <c r="AP551" s="267"/>
      <c r="AQ551" s="267"/>
      <c r="AR551" s="267"/>
      <c r="AS551" s="267"/>
      <c r="AT551" s="267"/>
      <c r="AU551" s="267"/>
      <c r="AV551" s="267"/>
      <c r="AW551" s="267"/>
      <c r="AX551" s="267"/>
      <c r="AY551" s="267"/>
      <c r="AZ551" s="267"/>
      <c r="BA551" s="267"/>
      <c r="BB551" s="267"/>
      <c r="BC551" s="267"/>
      <c r="BD551" s="267"/>
      <c r="BE551" s="267"/>
      <c r="BF551" s="267"/>
      <c r="BG551" s="267"/>
      <c r="BH551" s="267"/>
      <c r="BI551" s="267"/>
      <c r="BJ551" s="267"/>
      <c r="BK551" s="267"/>
      <c r="BL551" s="267"/>
      <c r="BM551" s="267"/>
      <c r="BN551" s="267"/>
      <c r="BO551" s="267"/>
      <c r="BP551" s="267"/>
      <c r="BQ551" s="267"/>
      <c r="BR551" s="267"/>
      <c r="BS551" s="267"/>
      <c r="BT551" s="267"/>
      <c r="BU551" s="267"/>
      <c r="BV551" s="267"/>
      <c r="BW551" s="267"/>
      <c r="BX551" s="267"/>
      <c r="BY551" s="267"/>
      <c r="BZ551" s="267"/>
    </row>
    <row r="552" spans="1:78">
      <c r="A552" s="267"/>
      <c r="B552" s="267"/>
      <c r="C552" s="267"/>
      <c r="D552" s="267"/>
      <c r="E552" s="293"/>
      <c r="F552" s="293"/>
      <c r="G552" s="293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7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67"/>
      <c r="BN552" s="267"/>
      <c r="BO552" s="267"/>
      <c r="BP552" s="267"/>
      <c r="BQ552" s="267"/>
      <c r="BR552" s="267"/>
      <c r="BS552" s="267"/>
      <c r="BT552" s="267"/>
      <c r="BU552" s="267"/>
      <c r="BV552" s="267"/>
      <c r="BW552" s="267"/>
      <c r="BX552" s="267"/>
      <c r="BY552" s="267"/>
      <c r="BZ552" s="267"/>
    </row>
    <row r="553" spans="1:78">
      <c r="A553" s="267"/>
      <c r="B553" s="267"/>
      <c r="C553" s="267"/>
      <c r="D553" s="267"/>
      <c r="E553" s="293"/>
      <c r="F553" s="293"/>
      <c r="G553" s="293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7"/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7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</row>
    <row r="554" spans="1:78">
      <c r="A554" s="267"/>
      <c r="B554" s="267"/>
      <c r="C554" s="267"/>
      <c r="D554" s="267"/>
      <c r="E554" s="293"/>
      <c r="F554" s="293"/>
      <c r="G554" s="293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  <c r="AO554" s="267"/>
      <c r="AP554" s="267"/>
      <c r="AQ554" s="267"/>
      <c r="AR554" s="267"/>
      <c r="AS554" s="267"/>
      <c r="AT554" s="267"/>
      <c r="AU554" s="267"/>
      <c r="AV554" s="267"/>
      <c r="AW554" s="267"/>
      <c r="AX554" s="267"/>
      <c r="AY554" s="267"/>
      <c r="AZ554" s="267"/>
      <c r="BA554" s="267"/>
      <c r="BB554" s="267"/>
      <c r="BC554" s="267"/>
      <c r="BD554" s="267"/>
      <c r="BE554" s="267"/>
      <c r="BF554" s="267"/>
      <c r="BG554" s="267"/>
      <c r="BH554" s="267"/>
      <c r="BI554" s="267"/>
      <c r="BJ554" s="267"/>
      <c r="BK554" s="267"/>
      <c r="BL554" s="267"/>
      <c r="BM554" s="267"/>
      <c r="BN554" s="267"/>
      <c r="BO554" s="267"/>
      <c r="BP554" s="267"/>
      <c r="BQ554" s="267"/>
      <c r="BR554" s="267"/>
      <c r="BS554" s="267"/>
      <c r="BT554" s="267"/>
      <c r="BU554" s="267"/>
      <c r="BV554" s="267"/>
      <c r="BW554" s="267"/>
      <c r="BX554" s="267"/>
      <c r="BY554" s="267"/>
      <c r="BZ554" s="267"/>
    </row>
    <row r="555" spans="1:78">
      <c r="A555" s="267"/>
      <c r="B555" s="267"/>
      <c r="C555" s="267"/>
      <c r="D555" s="267"/>
      <c r="E555" s="293"/>
      <c r="F555" s="293"/>
      <c r="G555" s="293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7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67"/>
      <c r="BN555" s="267"/>
      <c r="BO555" s="267"/>
      <c r="BP555" s="267"/>
      <c r="BQ555" s="267"/>
      <c r="BR555" s="267"/>
      <c r="BS555" s="267"/>
      <c r="BT555" s="267"/>
      <c r="BU555" s="267"/>
      <c r="BV555" s="267"/>
      <c r="BW555" s="267"/>
      <c r="BX555" s="267"/>
      <c r="BY555" s="267"/>
      <c r="BZ555" s="267"/>
    </row>
    <row r="556" spans="1:78">
      <c r="A556" s="267"/>
      <c r="B556" s="267"/>
      <c r="C556" s="267"/>
      <c r="D556" s="267"/>
      <c r="E556" s="293"/>
      <c r="F556" s="293"/>
      <c r="G556" s="293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  <c r="AO556" s="267"/>
      <c r="AP556" s="267"/>
      <c r="AQ556" s="267"/>
      <c r="AR556" s="267"/>
      <c r="AS556" s="267"/>
      <c r="AT556" s="267"/>
      <c r="AU556" s="267"/>
      <c r="AV556" s="267"/>
      <c r="AW556" s="267"/>
      <c r="AX556" s="267"/>
      <c r="AY556" s="267"/>
      <c r="AZ556" s="267"/>
      <c r="BA556" s="267"/>
      <c r="BB556" s="267"/>
      <c r="BC556" s="267"/>
      <c r="BD556" s="267"/>
      <c r="BE556" s="267"/>
      <c r="BF556" s="267"/>
      <c r="BG556" s="267"/>
      <c r="BH556" s="267"/>
      <c r="BI556" s="267"/>
      <c r="BJ556" s="267"/>
      <c r="BK556" s="267"/>
      <c r="BL556" s="267"/>
      <c r="BM556" s="267"/>
      <c r="BN556" s="267"/>
      <c r="BO556" s="267"/>
      <c r="BP556" s="267"/>
      <c r="BQ556" s="267"/>
      <c r="BR556" s="267"/>
      <c r="BS556" s="267"/>
      <c r="BT556" s="267"/>
      <c r="BU556" s="267"/>
      <c r="BV556" s="267"/>
      <c r="BW556" s="267"/>
      <c r="BX556" s="267"/>
      <c r="BY556" s="267"/>
      <c r="BZ556" s="267"/>
    </row>
    <row r="557" spans="1:78">
      <c r="A557" s="267"/>
      <c r="B557" s="267"/>
      <c r="C557" s="267"/>
      <c r="D557" s="267"/>
      <c r="E557" s="293"/>
      <c r="F557" s="293"/>
      <c r="G557" s="293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7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67"/>
      <c r="BN557" s="267"/>
      <c r="BO557" s="267"/>
      <c r="BP557" s="267"/>
      <c r="BQ557" s="267"/>
      <c r="BR557" s="267"/>
      <c r="BS557" s="267"/>
      <c r="BT557" s="267"/>
      <c r="BU557" s="267"/>
      <c r="BV557" s="267"/>
      <c r="BW557" s="267"/>
      <c r="BX557" s="267"/>
      <c r="BY557" s="267"/>
      <c r="BZ557" s="267"/>
    </row>
    <row r="558" spans="1:78">
      <c r="A558" s="267"/>
      <c r="B558" s="267"/>
      <c r="C558" s="267"/>
      <c r="D558" s="267"/>
      <c r="E558" s="293"/>
      <c r="F558" s="293"/>
      <c r="G558" s="293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7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67"/>
      <c r="BN558" s="267"/>
      <c r="BO558" s="267"/>
      <c r="BP558" s="267"/>
      <c r="BQ558" s="267"/>
      <c r="BR558" s="267"/>
      <c r="BS558" s="267"/>
      <c r="BT558" s="267"/>
      <c r="BU558" s="267"/>
      <c r="BV558" s="267"/>
      <c r="BW558" s="267"/>
      <c r="BX558" s="267"/>
      <c r="BY558" s="267"/>
      <c r="BZ558" s="267"/>
    </row>
    <row r="559" spans="1:78">
      <c r="A559" s="267"/>
      <c r="B559" s="267"/>
      <c r="C559" s="267"/>
      <c r="D559" s="267"/>
      <c r="E559" s="293"/>
      <c r="F559" s="293"/>
      <c r="G559" s="293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  <c r="AO559" s="267"/>
      <c r="AP559" s="267"/>
      <c r="AQ559" s="267"/>
      <c r="AR559" s="267"/>
      <c r="AS559" s="267"/>
      <c r="AT559" s="267"/>
      <c r="AU559" s="267"/>
      <c r="AV559" s="267"/>
      <c r="AW559" s="267"/>
      <c r="AX559" s="267"/>
      <c r="AY559" s="267"/>
      <c r="AZ559" s="267"/>
      <c r="BA559" s="267"/>
      <c r="BB559" s="267"/>
      <c r="BC559" s="267"/>
      <c r="BD559" s="267"/>
      <c r="BE559" s="267"/>
      <c r="BF559" s="267"/>
      <c r="BG559" s="267"/>
      <c r="BH559" s="267"/>
      <c r="BI559" s="267"/>
      <c r="BJ559" s="267"/>
      <c r="BK559" s="267"/>
      <c r="BL559" s="267"/>
      <c r="BM559" s="267"/>
      <c r="BN559" s="267"/>
      <c r="BO559" s="267"/>
      <c r="BP559" s="267"/>
      <c r="BQ559" s="267"/>
      <c r="BR559" s="267"/>
      <c r="BS559" s="267"/>
      <c r="BT559" s="267"/>
      <c r="BU559" s="267"/>
      <c r="BV559" s="267"/>
      <c r="BW559" s="267"/>
      <c r="BX559" s="267"/>
      <c r="BY559" s="267"/>
      <c r="BZ559" s="267"/>
    </row>
    <row r="560" spans="1:78">
      <c r="A560" s="267"/>
      <c r="B560" s="267"/>
      <c r="C560" s="267"/>
      <c r="D560" s="267"/>
      <c r="E560" s="293"/>
      <c r="F560" s="293"/>
      <c r="G560" s="293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7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67"/>
      <c r="BN560" s="267"/>
      <c r="BO560" s="267"/>
      <c r="BP560" s="267"/>
      <c r="BQ560" s="267"/>
      <c r="BR560" s="267"/>
      <c r="BS560" s="267"/>
      <c r="BT560" s="267"/>
      <c r="BU560" s="267"/>
      <c r="BV560" s="267"/>
      <c r="BW560" s="267"/>
      <c r="BX560" s="267"/>
      <c r="BY560" s="267"/>
      <c r="BZ560" s="267"/>
    </row>
    <row r="561" spans="1:78">
      <c r="A561" s="267"/>
      <c r="B561" s="267"/>
      <c r="C561" s="267"/>
      <c r="D561" s="267"/>
      <c r="E561" s="293"/>
      <c r="F561" s="293"/>
      <c r="G561" s="293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7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67"/>
      <c r="BN561" s="267"/>
      <c r="BO561" s="267"/>
      <c r="BP561" s="267"/>
      <c r="BQ561" s="267"/>
      <c r="BR561" s="267"/>
      <c r="BS561" s="267"/>
      <c r="BT561" s="267"/>
      <c r="BU561" s="267"/>
      <c r="BV561" s="267"/>
      <c r="BW561" s="267"/>
      <c r="BX561" s="267"/>
      <c r="BY561" s="267"/>
      <c r="BZ561" s="267"/>
    </row>
    <row r="562" spans="1:78">
      <c r="A562" s="267"/>
      <c r="B562" s="267"/>
      <c r="C562" s="267"/>
      <c r="D562" s="267"/>
      <c r="E562" s="293"/>
      <c r="F562" s="293"/>
      <c r="G562" s="293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  <c r="AO562" s="267"/>
      <c r="AP562" s="267"/>
      <c r="AQ562" s="267"/>
      <c r="AR562" s="267"/>
      <c r="AS562" s="267"/>
      <c r="AT562" s="267"/>
      <c r="AU562" s="267"/>
      <c r="AV562" s="267"/>
      <c r="AW562" s="267"/>
      <c r="AX562" s="267"/>
      <c r="AY562" s="267"/>
      <c r="AZ562" s="267"/>
      <c r="BA562" s="267"/>
      <c r="BB562" s="267"/>
      <c r="BC562" s="267"/>
      <c r="BD562" s="267"/>
      <c r="BE562" s="267"/>
      <c r="BF562" s="267"/>
      <c r="BG562" s="267"/>
      <c r="BH562" s="267"/>
      <c r="BI562" s="267"/>
      <c r="BJ562" s="267"/>
      <c r="BK562" s="267"/>
      <c r="BL562" s="267"/>
      <c r="BM562" s="267"/>
      <c r="BN562" s="267"/>
      <c r="BO562" s="267"/>
      <c r="BP562" s="267"/>
      <c r="BQ562" s="267"/>
      <c r="BR562" s="267"/>
      <c r="BS562" s="267"/>
      <c r="BT562" s="267"/>
      <c r="BU562" s="267"/>
      <c r="BV562" s="267"/>
      <c r="BW562" s="267"/>
      <c r="BX562" s="267"/>
      <c r="BY562" s="267"/>
      <c r="BZ562" s="267"/>
    </row>
    <row r="563" spans="1:78">
      <c r="A563" s="267"/>
      <c r="B563" s="267"/>
      <c r="C563" s="267"/>
      <c r="D563" s="267"/>
      <c r="E563" s="293"/>
      <c r="F563" s="293"/>
      <c r="G563" s="293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7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67"/>
      <c r="BN563" s="267"/>
      <c r="BO563" s="267"/>
      <c r="BP563" s="267"/>
      <c r="BQ563" s="267"/>
      <c r="BR563" s="267"/>
      <c r="BS563" s="267"/>
      <c r="BT563" s="267"/>
      <c r="BU563" s="267"/>
      <c r="BV563" s="267"/>
      <c r="BW563" s="267"/>
      <c r="BX563" s="267"/>
      <c r="BY563" s="267"/>
      <c r="BZ563" s="267"/>
    </row>
    <row r="564" spans="1:78">
      <c r="A564" s="267"/>
      <c r="B564" s="267"/>
      <c r="C564" s="267"/>
      <c r="D564" s="267"/>
      <c r="E564" s="293"/>
      <c r="F564" s="293"/>
      <c r="G564" s="293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7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67"/>
      <c r="BN564" s="267"/>
      <c r="BO564" s="267"/>
      <c r="BP564" s="267"/>
      <c r="BQ564" s="267"/>
      <c r="BR564" s="267"/>
      <c r="BS564" s="267"/>
      <c r="BT564" s="267"/>
      <c r="BU564" s="267"/>
      <c r="BV564" s="267"/>
      <c r="BW564" s="267"/>
      <c r="BX564" s="267"/>
      <c r="BY564" s="267"/>
      <c r="BZ564" s="267"/>
    </row>
    <row r="565" spans="1:78">
      <c r="A565" s="267"/>
      <c r="B565" s="267"/>
      <c r="C565" s="267"/>
      <c r="D565" s="267"/>
      <c r="E565" s="293"/>
      <c r="F565" s="293"/>
      <c r="G565" s="293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  <c r="AO565" s="267"/>
      <c r="AP565" s="267"/>
      <c r="AQ565" s="267"/>
      <c r="AR565" s="267"/>
      <c r="AS565" s="267"/>
      <c r="AT565" s="267"/>
      <c r="AU565" s="267"/>
      <c r="AV565" s="267"/>
      <c r="AW565" s="267"/>
      <c r="AX565" s="267"/>
      <c r="AY565" s="267"/>
      <c r="AZ565" s="267"/>
      <c r="BA565" s="267"/>
      <c r="BB565" s="267"/>
      <c r="BC565" s="267"/>
      <c r="BD565" s="267"/>
      <c r="BE565" s="267"/>
      <c r="BF565" s="267"/>
      <c r="BG565" s="267"/>
      <c r="BH565" s="267"/>
      <c r="BI565" s="267"/>
      <c r="BJ565" s="267"/>
      <c r="BK565" s="267"/>
      <c r="BL565" s="267"/>
      <c r="BM565" s="267"/>
      <c r="BN565" s="267"/>
      <c r="BO565" s="267"/>
      <c r="BP565" s="267"/>
      <c r="BQ565" s="267"/>
      <c r="BR565" s="267"/>
      <c r="BS565" s="267"/>
      <c r="BT565" s="267"/>
      <c r="BU565" s="267"/>
      <c r="BV565" s="267"/>
      <c r="BW565" s="267"/>
      <c r="BX565" s="267"/>
      <c r="BY565" s="267"/>
      <c r="BZ565" s="267"/>
    </row>
    <row r="566" spans="1:78">
      <c r="A566" s="267"/>
      <c r="B566" s="267"/>
      <c r="C566" s="267"/>
      <c r="D566" s="267"/>
      <c r="E566" s="293"/>
      <c r="F566" s="293"/>
      <c r="G566" s="293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7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67"/>
      <c r="BN566" s="267"/>
      <c r="BO566" s="267"/>
      <c r="BP566" s="267"/>
      <c r="BQ566" s="267"/>
      <c r="BR566" s="267"/>
      <c r="BS566" s="267"/>
      <c r="BT566" s="267"/>
      <c r="BU566" s="267"/>
      <c r="BV566" s="267"/>
      <c r="BW566" s="267"/>
      <c r="BX566" s="267"/>
      <c r="BY566" s="267"/>
      <c r="BZ566" s="267"/>
    </row>
    <row r="567" spans="1:78">
      <c r="A567" s="267"/>
      <c r="B567" s="267"/>
      <c r="C567" s="267"/>
      <c r="D567" s="267"/>
      <c r="E567" s="293"/>
      <c r="F567" s="293"/>
      <c r="G567" s="293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7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67"/>
      <c r="BN567" s="267"/>
      <c r="BO567" s="267"/>
      <c r="BP567" s="267"/>
      <c r="BQ567" s="267"/>
      <c r="BR567" s="267"/>
      <c r="BS567" s="267"/>
      <c r="BT567" s="267"/>
      <c r="BU567" s="267"/>
      <c r="BV567" s="267"/>
      <c r="BW567" s="267"/>
      <c r="BX567" s="267"/>
      <c r="BY567" s="267"/>
      <c r="BZ567" s="267"/>
    </row>
    <row r="568" spans="1:78">
      <c r="A568" s="267"/>
      <c r="B568" s="267"/>
      <c r="C568" s="267"/>
      <c r="D568" s="267"/>
      <c r="E568" s="293"/>
      <c r="F568" s="293"/>
      <c r="G568" s="293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  <c r="AO568" s="267"/>
      <c r="AP568" s="267"/>
      <c r="AQ568" s="267"/>
      <c r="AR568" s="267"/>
      <c r="AS568" s="267"/>
      <c r="AT568" s="267"/>
      <c r="AU568" s="267"/>
      <c r="AV568" s="267"/>
      <c r="AW568" s="267"/>
      <c r="AX568" s="267"/>
      <c r="AY568" s="267"/>
      <c r="AZ568" s="267"/>
      <c r="BA568" s="267"/>
      <c r="BB568" s="267"/>
      <c r="BC568" s="267"/>
      <c r="BD568" s="267"/>
      <c r="BE568" s="267"/>
      <c r="BF568" s="267"/>
      <c r="BG568" s="267"/>
      <c r="BH568" s="267"/>
      <c r="BI568" s="267"/>
      <c r="BJ568" s="267"/>
      <c r="BK568" s="267"/>
      <c r="BL568" s="267"/>
      <c r="BM568" s="267"/>
      <c r="BN568" s="267"/>
      <c r="BO568" s="267"/>
      <c r="BP568" s="267"/>
      <c r="BQ568" s="267"/>
      <c r="BR568" s="267"/>
      <c r="BS568" s="267"/>
      <c r="BT568" s="267"/>
      <c r="BU568" s="267"/>
      <c r="BV568" s="267"/>
      <c r="BW568" s="267"/>
      <c r="BX568" s="267"/>
      <c r="BY568" s="267"/>
      <c r="BZ568" s="267"/>
    </row>
    <row r="569" spans="1:78">
      <c r="A569" s="267"/>
      <c r="B569" s="267"/>
      <c r="C569" s="267"/>
      <c r="D569" s="267"/>
      <c r="E569" s="293"/>
      <c r="F569" s="293"/>
      <c r="G569" s="293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7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67"/>
      <c r="BN569" s="267"/>
      <c r="BO569" s="267"/>
      <c r="BP569" s="267"/>
      <c r="BQ569" s="267"/>
      <c r="BR569" s="267"/>
      <c r="BS569" s="267"/>
      <c r="BT569" s="267"/>
      <c r="BU569" s="267"/>
      <c r="BV569" s="267"/>
      <c r="BW569" s="267"/>
      <c r="BX569" s="267"/>
      <c r="BY569" s="267"/>
      <c r="BZ569" s="267"/>
    </row>
    <row r="570" spans="1:78">
      <c r="A570" s="267"/>
      <c r="B570" s="267"/>
      <c r="C570" s="267"/>
      <c r="D570" s="267"/>
      <c r="E570" s="293"/>
      <c r="F570" s="293"/>
      <c r="G570" s="293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7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67"/>
      <c r="BN570" s="267"/>
      <c r="BO570" s="267"/>
      <c r="BP570" s="267"/>
      <c r="BQ570" s="267"/>
      <c r="BR570" s="267"/>
      <c r="BS570" s="267"/>
      <c r="BT570" s="267"/>
      <c r="BU570" s="267"/>
      <c r="BV570" s="267"/>
      <c r="BW570" s="267"/>
      <c r="BX570" s="267"/>
      <c r="BY570" s="267"/>
      <c r="BZ570" s="267"/>
    </row>
    <row r="571" spans="1:78">
      <c r="A571" s="267"/>
      <c r="B571" s="267"/>
      <c r="C571" s="267"/>
      <c r="D571" s="267"/>
      <c r="E571" s="293"/>
      <c r="F571" s="293"/>
      <c r="G571" s="293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  <c r="AO571" s="267"/>
      <c r="AP571" s="267"/>
      <c r="AQ571" s="267"/>
      <c r="AR571" s="267"/>
      <c r="AS571" s="267"/>
      <c r="AT571" s="267"/>
      <c r="AU571" s="267"/>
      <c r="AV571" s="267"/>
      <c r="AW571" s="267"/>
      <c r="AX571" s="267"/>
      <c r="AY571" s="267"/>
      <c r="AZ571" s="267"/>
      <c r="BA571" s="267"/>
      <c r="BB571" s="267"/>
      <c r="BC571" s="267"/>
      <c r="BD571" s="267"/>
      <c r="BE571" s="267"/>
      <c r="BF571" s="267"/>
      <c r="BG571" s="267"/>
      <c r="BH571" s="267"/>
      <c r="BI571" s="267"/>
      <c r="BJ571" s="267"/>
      <c r="BK571" s="267"/>
      <c r="BL571" s="267"/>
      <c r="BM571" s="267"/>
      <c r="BN571" s="267"/>
      <c r="BO571" s="267"/>
      <c r="BP571" s="267"/>
      <c r="BQ571" s="267"/>
      <c r="BR571" s="267"/>
      <c r="BS571" s="267"/>
      <c r="BT571" s="267"/>
      <c r="BU571" s="267"/>
      <c r="BV571" s="267"/>
      <c r="BW571" s="267"/>
      <c r="BX571" s="267"/>
      <c r="BY571" s="267"/>
      <c r="BZ571" s="267"/>
    </row>
    <row r="572" spans="1:78">
      <c r="A572" s="267"/>
      <c r="B572" s="267"/>
      <c r="C572" s="267"/>
      <c r="D572" s="267"/>
      <c r="E572" s="293"/>
      <c r="F572" s="293"/>
      <c r="G572" s="293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7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</row>
    <row r="573" spans="1:78">
      <c r="A573" s="267"/>
      <c r="B573" s="267"/>
      <c r="C573" s="267"/>
      <c r="D573" s="267"/>
      <c r="E573" s="293"/>
      <c r="F573" s="293"/>
      <c r="G573" s="293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7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</row>
    <row r="574" spans="1:78">
      <c r="A574" s="267"/>
      <c r="B574" s="267"/>
      <c r="C574" s="267"/>
      <c r="D574" s="267"/>
      <c r="E574" s="293"/>
      <c r="F574" s="293"/>
      <c r="G574" s="293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  <c r="AO574" s="267"/>
      <c r="AP574" s="267"/>
      <c r="AQ574" s="267"/>
      <c r="AR574" s="267"/>
      <c r="AS574" s="267"/>
      <c r="AT574" s="267"/>
      <c r="AU574" s="267"/>
      <c r="AV574" s="267"/>
      <c r="AW574" s="267"/>
      <c r="AX574" s="267"/>
      <c r="AY574" s="267"/>
      <c r="AZ574" s="267"/>
      <c r="BA574" s="267"/>
      <c r="BB574" s="267"/>
      <c r="BC574" s="267"/>
      <c r="BD574" s="267"/>
      <c r="BE574" s="267"/>
      <c r="BF574" s="267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</row>
    <row r="575" spans="1:78">
      <c r="A575" s="267"/>
      <c r="B575" s="267"/>
      <c r="C575" s="267"/>
      <c r="D575" s="267"/>
      <c r="E575" s="293"/>
      <c r="F575" s="293"/>
      <c r="G575" s="293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7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7"/>
    </row>
    <row r="576" spans="1:78">
      <c r="A576" s="267"/>
      <c r="B576" s="267"/>
      <c r="C576" s="267"/>
      <c r="D576" s="267"/>
      <c r="E576" s="293"/>
      <c r="F576" s="293"/>
      <c r="G576" s="293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7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67"/>
      <c r="BN576" s="267"/>
      <c r="BO576" s="267"/>
      <c r="BP576" s="267"/>
      <c r="BQ576" s="267"/>
      <c r="BR576" s="267"/>
      <c r="BS576" s="267"/>
      <c r="BT576" s="267"/>
      <c r="BU576" s="267"/>
      <c r="BV576" s="267"/>
      <c r="BW576" s="267"/>
      <c r="BX576" s="267"/>
      <c r="BY576" s="267"/>
      <c r="BZ576" s="267"/>
    </row>
    <row r="577" spans="1:78">
      <c r="A577" s="267"/>
      <c r="B577" s="267"/>
      <c r="C577" s="267"/>
      <c r="D577" s="267"/>
      <c r="E577" s="293"/>
      <c r="F577" s="293"/>
      <c r="G577" s="293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  <c r="AO577" s="267"/>
      <c r="AP577" s="267"/>
      <c r="AQ577" s="267"/>
      <c r="AR577" s="267"/>
      <c r="AS577" s="267"/>
      <c r="AT577" s="267"/>
      <c r="AU577" s="267"/>
      <c r="AV577" s="267"/>
      <c r="AW577" s="267"/>
      <c r="AX577" s="267"/>
      <c r="AY577" s="267"/>
      <c r="AZ577" s="267"/>
      <c r="BA577" s="267"/>
      <c r="BB577" s="267"/>
      <c r="BC577" s="267"/>
      <c r="BD577" s="267"/>
      <c r="BE577" s="267"/>
      <c r="BF577" s="267"/>
      <c r="BG577" s="267"/>
      <c r="BH577" s="267"/>
      <c r="BI577" s="267"/>
      <c r="BJ577" s="267"/>
      <c r="BK577" s="267"/>
      <c r="BL577" s="267"/>
      <c r="BM577" s="267"/>
      <c r="BN577" s="267"/>
      <c r="BO577" s="267"/>
      <c r="BP577" s="267"/>
      <c r="BQ577" s="267"/>
      <c r="BR577" s="267"/>
      <c r="BS577" s="267"/>
      <c r="BT577" s="267"/>
      <c r="BU577" s="267"/>
      <c r="BV577" s="267"/>
      <c r="BW577" s="267"/>
      <c r="BX577" s="267"/>
      <c r="BY577" s="267"/>
      <c r="BZ577" s="267"/>
    </row>
    <row r="578" spans="1:78">
      <c r="A578" s="267"/>
      <c r="B578" s="267"/>
      <c r="C578" s="267"/>
      <c r="D578" s="267"/>
      <c r="E578" s="293"/>
      <c r="F578" s="293"/>
      <c r="G578" s="293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7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67"/>
      <c r="BN578" s="267"/>
      <c r="BO578" s="267"/>
      <c r="BP578" s="267"/>
      <c r="BQ578" s="267"/>
      <c r="BR578" s="267"/>
      <c r="BS578" s="267"/>
      <c r="BT578" s="267"/>
      <c r="BU578" s="267"/>
      <c r="BV578" s="267"/>
      <c r="BW578" s="267"/>
      <c r="BX578" s="267"/>
      <c r="BY578" s="267"/>
      <c r="BZ578" s="267"/>
    </row>
    <row r="579" spans="1:78">
      <c r="A579" s="267"/>
      <c r="B579" s="267"/>
      <c r="C579" s="267"/>
      <c r="D579" s="267"/>
      <c r="E579" s="293"/>
      <c r="F579" s="293"/>
      <c r="G579" s="293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7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67"/>
      <c r="BN579" s="267"/>
      <c r="BO579" s="267"/>
      <c r="BP579" s="267"/>
      <c r="BQ579" s="267"/>
      <c r="BR579" s="267"/>
      <c r="BS579" s="267"/>
      <c r="BT579" s="267"/>
      <c r="BU579" s="267"/>
      <c r="BV579" s="267"/>
      <c r="BW579" s="267"/>
      <c r="BX579" s="267"/>
      <c r="BY579" s="267"/>
      <c r="BZ579" s="267"/>
    </row>
    <row r="580" spans="1:78">
      <c r="A580" s="267"/>
      <c r="B580" s="267"/>
      <c r="C580" s="267"/>
      <c r="D580" s="267"/>
      <c r="E580" s="293"/>
      <c r="F580" s="293"/>
      <c r="G580" s="293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  <c r="AO580" s="267"/>
      <c r="AP580" s="267"/>
      <c r="AQ580" s="267"/>
      <c r="AR580" s="267"/>
      <c r="AS580" s="267"/>
      <c r="AT580" s="267"/>
      <c r="AU580" s="267"/>
      <c r="AV580" s="267"/>
      <c r="AW580" s="267"/>
      <c r="AX580" s="267"/>
      <c r="AY580" s="267"/>
      <c r="AZ580" s="267"/>
      <c r="BA580" s="267"/>
      <c r="BB580" s="267"/>
      <c r="BC580" s="267"/>
      <c r="BD580" s="267"/>
      <c r="BE580" s="267"/>
      <c r="BF580" s="267"/>
      <c r="BG580" s="267"/>
      <c r="BH580" s="267"/>
      <c r="BI580" s="267"/>
      <c r="BJ580" s="267"/>
      <c r="BK580" s="267"/>
      <c r="BL580" s="267"/>
      <c r="BM580" s="267"/>
      <c r="BN580" s="267"/>
      <c r="BO580" s="267"/>
      <c r="BP580" s="267"/>
      <c r="BQ580" s="267"/>
      <c r="BR580" s="267"/>
      <c r="BS580" s="267"/>
      <c r="BT580" s="267"/>
      <c r="BU580" s="267"/>
      <c r="BV580" s="267"/>
      <c r="BW580" s="267"/>
      <c r="BX580" s="267"/>
      <c r="BY580" s="267"/>
      <c r="BZ580" s="267"/>
    </row>
    <row r="581" spans="1:78">
      <c r="A581" s="267"/>
      <c r="B581" s="267"/>
      <c r="C581" s="267"/>
      <c r="D581" s="267"/>
      <c r="E581" s="293"/>
      <c r="F581" s="293"/>
      <c r="G581" s="293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7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67"/>
      <c r="BN581" s="267"/>
      <c r="BO581" s="267"/>
      <c r="BP581" s="267"/>
      <c r="BQ581" s="267"/>
      <c r="BR581" s="267"/>
      <c r="BS581" s="267"/>
      <c r="BT581" s="267"/>
      <c r="BU581" s="267"/>
      <c r="BV581" s="267"/>
      <c r="BW581" s="267"/>
      <c r="BX581" s="267"/>
      <c r="BY581" s="267"/>
      <c r="BZ581" s="267"/>
    </row>
    <row r="582" spans="1:78">
      <c r="A582" s="267"/>
      <c r="B582" s="267"/>
      <c r="C582" s="267"/>
      <c r="D582" s="267"/>
      <c r="E582" s="293"/>
      <c r="F582" s="293"/>
      <c r="G582" s="293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7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67"/>
      <c r="BN582" s="267"/>
      <c r="BO582" s="267"/>
      <c r="BP582" s="267"/>
      <c r="BQ582" s="267"/>
      <c r="BR582" s="267"/>
      <c r="BS582" s="267"/>
      <c r="BT582" s="267"/>
      <c r="BU582" s="267"/>
      <c r="BV582" s="267"/>
      <c r="BW582" s="267"/>
      <c r="BX582" s="267"/>
      <c r="BY582" s="267"/>
      <c r="BZ582" s="267"/>
    </row>
    <row r="583" spans="1:78">
      <c r="A583" s="267"/>
      <c r="B583" s="267"/>
      <c r="C583" s="267"/>
      <c r="D583" s="267"/>
      <c r="E583" s="293"/>
      <c r="F583" s="293"/>
      <c r="G583" s="293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  <c r="AO583" s="267"/>
      <c r="AP583" s="267"/>
      <c r="AQ583" s="267"/>
      <c r="AR583" s="267"/>
      <c r="AS583" s="267"/>
      <c r="AT583" s="267"/>
      <c r="AU583" s="267"/>
      <c r="AV583" s="267"/>
      <c r="AW583" s="267"/>
      <c r="AX583" s="267"/>
      <c r="AY583" s="267"/>
      <c r="AZ583" s="267"/>
      <c r="BA583" s="267"/>
      <c r="BB583" s="267"/>
      <c r="BC583" s="267"/>
      <c r="BD583" s="267"/>
      <c r="BE583" s="267"/>
      <c r="BF583" s="267"/>
      <c r="BG583" s="267"/>
      <c r="BH583" s="267"/>
      <c r="BI583" s="267"/>
      <c r="BJ583" s="267"/>
      <c r="BK583" s="267"/>
      <c r="BL583" s="267"/>
      <c r="BM583" s="267"/>
      <c r="BN583" s="267"/>
      <c r="BO583" s="267"/>
      <c r="BP583" s="267"/>
      <c r="BQ583" s="267"/>
      <c r="BR583" s="267"/>
      <c r="BS583" s="267"/>
      <c r="BT583" s="267"/>
      <c r="BU583" s="267"/>
      <c r="BV583" s="267"/>
      <c r="BW583" s="267"/>
      <c r="BX583" s="267"/>
      <c r="BY583" s="267"/>
      <c r="BZ583" s="267"/>
    </row>
    <row r="584" spans="1:78">
      <c r="A584" s="267"/>
      <c r="B584" s="267"/>
      <c r="C584" s="267"/>
      <c r="D584" s="267"/>
      <c r="E584" s="293"/>
      <c r="F584" s="293"/>
      <c r="G584" s="293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7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67"/>
      <c r="BN584" s="267"/>
      <c r="BO584" s="267"/>
      <c r="BP584" s="267"/>
      <c r="BQ584" s="267"/>
      <c r="BR584" s="267"/>
      <c r="BS584" s="267"/>
      <c r="BT584" s="267"/>
      <c r="BU584" s="267"/>
      <c r="BV584" s="267"/>
      <c r="BW584" s="267"/>
      <c r="BX584" s="267"/>
      <c r="BY584" s="267"/>
      <c r="BZ584" s="267"/>
    </row>
    <row r="585" spans="1:78">
      <c r="A585" s="267"/>
      <c r="B585" s="267"/>
      <c r="C585" s="267"/>
      <c r="D585" s="267"/>
      <c r="E585" s="293"/>
      <c r="F585" s="293"/>
      <c r="G585" s="293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7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67"/>
      <c r="BN585" s="267"/>
      <c r="BO585" s="267"/>
      <c r="BP585" s="267"/>
      <c r="BQ585" s="267"/>
      <c r="BR585" s="267"/>
      <c r="BS585" s="267"/>
      <c r="BT585" s="267"/>
      <c r="BU585" s="267"/>
      <c r="BV585" s="267"/>
      <c r="BW585" s="267"/>
      <c r="BX585" s="267"/>
      <c r="BY585" s="267"/>
      <c r="BZ585" s="267"/>
    </row>
    <row r="586" spans="1:78">
      <c r="A586" s="267"/>
      <c r="B586" s="267"/>
      <c r="C586" s="267"/>
      <c r="D586" s="267"/>
      <c r="E586" s="293"/>
      <c r="F586" s="293"/>
      <c r="G586" s="293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  <c r="AO586" s="267"/>
      <c r="AP586" s="267"/>
      <c r="AQ586" s="267"/>
      <c r="AR586" s="267"/>
      <c r="AS586" s="267"/>
      <c r="AT586" s="267"/>
      <c r="AU586" s="267"/>
      <c r="AV586" s="267"/>
      <c r="AW586" s="267"/>
      <c r="AX586" s="267"/>
      <c r="AY586" s="267"/>
      <c r="AZ586" s="267"/>
      <c r="BA586" s="267"/>
      <c r="BB586" s="267"/>
      <c r="BC586" s="267"/>
      <c r="BD586" s="267"/>
      <c r="BE586" s="267"/>
      <c r="BF586" s="267"/>
      <c r="BG586" s="267"/>
      <c r="BH586" s="267"/>
      <c r="BI586" s="267"/>
      <c r="BJ586" s="267"/>
      <c r="BK586" s="267"/>
      <c r="BL586" s="267"/>
      <c r="BM586" s="267"/>
      <c r="BN586" s="267"/>
      <c r="BO586" s="267"/>
      <c r="BP586" s="267"/>
      <c r="BQ586" s="267"/>
      <c r="BR586" s="267"/>
      <c r="BS586" s="267"/>
      <c r="BT586" s="267"/>
      <c r="BU586" s="267"/>
      <c r="BV586" s="267"/>
      <c r="BW586" s="267"/>
      <c r="BX586" s="267"/>
      <c r="BY586" s="267"/>
      <c r="BZ586" s="267"/>
    </row>
    <row r="587" spans="1:78">
      <c r="A587" s="267"/>
      <c r="B587" s="267"/>
      <c r="C587" s="267"/>
      <c r="D587" s="267"/>
      <c r="E587" s="293"/>
      <c r="F587" s="293"/>
      <c r="G587" s="293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7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67"/>
      <c r="BN587" s="267"/>
      <c r="BO587" s="267"/>
      <c r="BP587" s="267"/>
      <c r="BQ587" s="267"/>
      <c r="BR587" s="267"/>
      <c r="BS587" s="267"/>
      <c r="BT587" s="267"/>
      <c r="BU587" s="267"/>
      <c r="BV587" s="267"/>
      <c r="BW587" s="267"/>
      <c r="BX587" s="267"/>
      <c r="BY587" s="267"/>
      <c r="BZ587" s="267"/>
    </row>
    <row r="588" spans="1:78">
      <c r="A588" s="267"/>
      <c r="B588" s="267"/>
      <c r="C588" s="267"/>
      <c r="D588" s="267"/>
      <c r="E588" s="293"/>
      <c r="F588" s="293"/>
      <c r="G588" s="293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7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67"/>
      <c r="BN588" s="267"/>
      <c r="BO588" s="267"/>
      <c r="BP588" s="267"/>
      <c r="BQ588" s="267"/>
      <c r="BR588" s="267"/>
      <c r="BS588" s="267"/>
      <c r="BT588" s="267"/>
      <c r="BU588" s="267"/>
      <c r="BV588" s="267"/>
      <c r="BW588" s="267"/>
      <c r="BX588" s="267"/>
      <c r="BY588" s="267"/>
      <c r="BZ588" s="267"/>
    </row>
    <row r="589" spans="1:78">
      <c r="A589" s="267"/>
      <c r="B589" s="267"/>
      <c r="C589" s="267"/>
      <c r="D589" s="267"/>
      <c r="E589" s="293"/>
      <c r="F589" s="293"/>
      <c r="G589" s="293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  <c r="AO589" s="267"/>
      <c r="AP589" s="267"/>
      <c r="AQ589" s="267"/>
      <c r="AR589" s="267"/>
      <c r="AS589" s="267"/>
      <c r="AT589" s="267"/>
      <c r="AU589" s="267"/>
      <c r="AV589" s="267"/>
      <c r="AW589" s="267"/>
      <c r="AX589" s="267"/>
      <c r="AY589" s="267"/>
      <c r="AZ589" s="267"/>
      <c r="BA589" s="267"/>
      <c r="BB589" s="267"/>
      <c r="BC589" s="267"/>
      <c r="BD589" s="267"/>
      <c r="BE589" s="267"/>
      <c r="BF589" s="267"/>
      <c r="BG589" s="267"/>
      <c r="BH589" s="267"/>
      <c r="BI589" s="267"/>
      <c r="BJ589" s="267"/>
      <c r="BK589" s="267"/>
      <c r="BL589" s="267"/>
      <c r="BM589" s="267"/>
      <c r="BN589" s="267"/>
      <c r="BO589" s="267"/>
      <c r="BP589" s="267"/>
      <c r="BQ589" s="267"/>
      <c r="BR589" s="267"/>
      <c r="BS589" s="267"/>
      <c r="BT589" s="267"/>
      <c r="BU589" s="267"/>
      <c r="BV589" s="267"/>
      <c r="BW589" s="267"/>
      <c r="BX589" s="267"/>
      <c r="BY589" s="267"/>
      <c r="BZ589" s="267"/>
    </row>
    <row r="590" spans="1:78">
      <c r="A590" s="267"/>
      <c r="B590" s="267"/>
      <c r="C590" s="267"/>
      <c r="D590" s="267"/>
      <c r="E590" s="293"/>
      <c r="F590" s="293"/>
      <c r="G590" s="293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7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67"/>
      <c r="BN590" s="267"/>
      <c r="BO590" s="267"/>
      <c r="BP590" s="267"/>
      <c r="BQ590" s="267"/>
      <c r="BR590" s="267"/>
      <c r="BS590" s="267"/>
      <c r="BT590" s="267"/>
      <c r="BU590" s="267"/>
      <c r="BV590" s="267"/>
      <c r="BW590" s="267"/>
      <c r="BX590" s="267"/>
      <c r="BY590" s="267"/>
      <c r="BZ590" s="267"/>
    </row>
    <row r="591" spans="1:78">
      <c r="A591" s="267"/>
      <c r="B591" s="267"/>
      <c r="C591" s="267"/>
      <c r="D591" s="267"/>
      <c r="E591" s="293"/>
      <c r="F591" s="293"/>
      <c r="G591" s="293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7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67"/>
      <c r="BN591" s="267"/>
      <c r="BO591" s="267"/>
      <c r="BP591" s="267"/>
      <c r="BQ591" s="267"/>
      <c r="BR591" s="267"/>
      <c r="BS591" s="267"/>
      <c r="BT591" s="267"/>
      <c r="BU591" s="267"/>
      <c r="BV591" s="267"/>
      <c r="BW591" s="267"/>
      <c r="BX591" s="267"/>
      <c r="BY591" s="267"/>
      <c r="BZ591" s="267"/>
    </row>
    <row r="592" spans="1:78">
      <c r="A592" s="267"/>
      <c r="B592" s="267"/>
      <c r="C592" s="267"/>
      <c r="D592" s="267"/>
      <c r="E592" s="293"/>
      <c r="F592" s="293"/>
      <c r="G592" s="293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  <c r="AO592" s="267"/>
      <c r="AP592" s="267"/>
      <c r="AQ592" s="267"/>
      <c r="AR592" s="267"/>
      <c r="AS592" s="267"/>
      <c r="AT592" s="267"/>
      <c r="AU592" s="267"/>
      <c r="AV592" s="267"/>
      <c r="AW592" s="267"/>
      <c r="AX592" s="267"/>
      <c r="AY592" s="267"/>
      <c r="AZ592" s="267"/>
      <c r="BA592" s="267"/>
      <c r="BB592" s="267"/>
      <c r="BC592" s="267"/>
      <c r="BD592" s="267"/>
      <c r="BE592" s="267"/>
      <c r="BF592" s="267"/>
      <c r="BG592" s="267"/>
      <c r="BH592" s="267"/>
      <c r="BI592" s="267"/>
      <c r="BJ592" s="267"/>
      <c r="BK592" s="267"/>
      <c r="BL592" s="267"/>
      <c r="BM592" s="267"/>
      <c r="BN592" s="267"/>
      <c r="BO592" s="267"/>
      <c r="BP592" s="267"/>
      <c r="BQ592" s="267"/>
      <c r="BR592" s="267"/>
      <c r="BS592" s="267"/>
      <c r="BT592" s="267"/>
      <c r="BU592" s="267"/>
      <c r="BV592" s="267"/>
      <c r="BW592" s="267"/>
      <c r="BX592" s="267"/>
      <c r="BY592" s="267"/>
      <c r="BZ592" s="267"/>
    </row>
    <row r="593" spans="1:78">
      <c r="A593" s="267"/>
      <c r="B593" s="267"/>
      <c r="C593" s="267"/>
      <c r="D593" s="267"/>
      <c r="E593" s="293"/>
      <c r="F593" s="293"/>
      <c r="G593" s="293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7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67"/>
      <c r="BN593" s="267"/>
      <c r="BO593" s="267"/>
      <c r="BP593" s="267"/>
      <c r="BQ593" s="267"/>
      <c r="BR593" s="267"/>
      <c r="BS593" s="267"/>
      <c r="BT593" s="267"/>
      <c r="BU593" s="267"/>
      <c r="BV593" s="267"/>
      <c r="BW593" s="267"/>
      <c r="BX593" s="267"/>
      <c r="BY593" s="267"/>
      <c r="BZ593" s="267"/>
    </row>
    <row r="594" spans="1:78">
      <c r="A594" s="267"/>
      <c r="B594" s="267"/>
      <c r="C594" s="267"/>
      <c r="D594" s="267"/>
      <c r="E594" s="293"/>
      <c r="F594" s="293"/>
      <c r="G594" s="293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7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67"/>
      <c r="BN594" s="267"/>
      <c r="BO594" s="267"/>
      <c r="BP594" s="267"/>
      <c r="BQ594" s="267"/>
      <c r="BR594" s="267"/>
      <c r="BS594" s="267"/>
      <c r="BT594" s="267"/>
      <c r="BU594" s="267"/>
      <c r="BV594" s="267"/>
      <c r="BW594" s="267"/>
      <c r="BX594" s="267"/>
      <c r="BY594" s="267"/>
      <c r="BZ594" s="267"/>
    </row>
    <row r="595" spans="1:78">
      <c r="A595" s="267"/>
      <c r="B595" s="267"/>
      <c r="C595" s="267"/>
      <c r="D595" s="267"/>
      <c r="E595" s="293"/>
      <c r="F595" s="293"/>
      <c r="G595" s="293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  <c r="AO595" s="267"/>
      <c r="AP595" s="267"/>
      <c r="AQ595" s="267"/>
      <c r="AR595" s="267"/>
      <c r="AS595" s="267"/>
      <c r="AT595" s="267"/>
      <c r="AU595" s="267"/>
      <c r="AV595" s="267"/>
      <c r="AW595" s="267"/>
      <c r="AX595" s="267"/>
      <c r="AY595" s="267"/>
      <c r="AZ595" s="267"/>
      <c r="BA595" s="267"/>
      <c r="BB595" s="267"/>
      <c r="BC595" s="267"/>
      <c r="BD595" s="267"/>
      <c r="BE595" s="267"/>
      <c r="BF595" s="267"/>
      <c r="BG595" s="267"/>
      <c r="BH595" s="267"/>
      <c r="BI595" s="267"/>
      <c r="BJ595" s="267"/>
      <c r="BK595" s="267"/>
      <c r="BL595" s="267"/>
      <c r="BM595" s="267"/>
      <c r="BN595" s="267"/>
      <c r="BO595" s="267"/>
      <c r="BP595" s="267"/>
      <c r="BQ595" s="267"/>
      <c r="BR595" s="267"/>
      <c r="BS595" s="267"/>
      <c r="BT595" s="267"/>
      <c r="BU595" s="267"/>
      <c r="BV595" s="267"/>
      <c r="BW595" s="267"/>
      <c r="BX595" s="267"/>
      <c r="BY595" s="267"/>
      <c r="BZ595" s="267"/>
    </row>
    <row r="596" spans="1:78">
      <c r="A596" s="267"/>
      <c r="B596" s="267"/>
      <c r="C596" s="267"/>
      <c r="D596" s="267"/>
      <c r="E596" s="293"/>
      <c r="F596" s="293"/>
      <c r="G596" s="293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7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67"/>
      <c r="BN596" s="267"/>
      <c r="BO596" s="267"/>
      <c r="BP596" s="267"/>
      <c r="BQ596" s="267"/>
      <c r="BR596" s="267"/>
      <c r="BS596" s="267"/>
      <c r="BT596" s="267"/>
      <c r="BU596" s="267"/>
      <c r="BV596" s="267"/>
      <c r="BW596" s="267"/>
      <c r="BX596" s="267"/>
      <c r="BY596" s="267"/>
      <c r="BZ596" s="267"/>
    </row>
    <row r="597" spans="1:78">
      <c r="A597" s="267"/>
      <c r="B597" s="267"/>
      <c r="C597" s="267"/>
      <c r="D597" s="267"/>
      <c r="E597" s="293"/>
      <c r="F597" s="293"/>
      <c r="G597" s="293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7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67"/>
      <c r="BN597" s="267"/>
      <c r="BO597" s="267"/>
      <c r="BP597" s="267"/>
      <c r="BQ597" s="267"/>
      <c r="BR597" s="267"/>
      <c r="BS597" s="267"/>
      <c r="BT597" s="267"/>
      <c r="BU597" s="267"/>
      <c r="BV597" s="267"/>
      <c r="BW597" s="267"/>
      <c r="BX597" s="267"/>
      <c r="BY597" s="267"/>
      <c r="BZ597" s="267"/>
    </row>
    <row r="598" spans="1:78">
      <c r="A598" s="267"/>
      <c r="B598" s="267"/>
      <c r="C598" s="267"/>
      <c r="D598" s="267"/>
      <c r="E598" s="293"/>
      <c r="F598" s="293"/>
      <c r="G598" s="293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  <c r="AO598" s="267"/>
      <c r="AP598" s="267"/>
      <c r="AQ598" s="267"/>
      <c r="AR598" s="267"/>
      <c r="AS598" s="267"/>
      <c r="AT598" s="267"/>
      <c r="AU598" s="267"/>
      <c r="AV598" s="267"/>
      <c r="AW598" s="267"/>
      <c r="AX598" s="267"/>
      <c r="AY598" s="267"/>
      <c r="AZ598" s="267"/>
      <c r="BA598" s="267"/>
      <c r="BB598" s="267"/>
      <c r="BC598" s="267"/>
      <c r="BD598" s="267"/>
      <c r="BE598" s="267"/>
      <c r="BF598" s="267"/>
      <c r="BG598" s="267"/>
      <c r="BH598" s="267"/>
      <c r="BI598" s="267"/>
      <c r="BJ598" s="267"/>
      <c r="BK598" s="267"/>
      <c r="BL598" s="267"/>
      <c r="BM598" s="267"/>
      <c r="BN598" s="267"/>
      <c r="BO598" s="267"/>
      <c r="BP598" s="267"/>
      <c r="BQ598" s="267"/>
      <c r="BR598" s="267"/>
      <c r="BS598" s="267"/>
      <c r="BT598" s="267"/>
      <c r="BU598" s="267"/>
      <c r="BV598" s="267"/>
      <c r="BW598" s="267"/>
      <c r="BX598" s="267"/>
      <c r="BY598" s="267"/>
      <c r="BZ598" s="267"/>
    </row>
    <row r="599" spans="1:78">
      <c r="A599" s="267"/>
      <c r="B599" s="267"/>
      <c r="C599" s="267"/>
      <c r="D599" s="267"/>
      <c r="E599" s="293"/>
      <c r="F599" s="293"/>
      <c r="G599" s="293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7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67"/>
      <c r="BN599" s="267"/>
      <c r="BO599" s="267"/>
      <c r="BP599" s="267"/>
      <c r="BQ599" s="267"/>
      <c r="BR599" s="267"/>
      <c r="BS599" s="267"/>
      <c r="BT599" s="267"/>
      <c r="BU599" s="267"/>
      <c r="BV599" s="267"/>
      <c r="BW599" s="267"/>
      <c r="BX599" s="267"/>
      <c r="BY599" s="267"/>
      <c r="BZ599" s="267"/>
    </row>
    <row r="600" spans="1:78">
      <c r="A600" s="267"/>
      <c r="B600" s="267"/>
      <c r="C600" s="267"/>
      <c r="D600" s="267"/>
      <c r="E600" s="293"/>
      <c r="F600" s="293"/>
      <c r="G600" s="293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7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67"/>
      <c r="BN600" s="267"/>
      <c r="BO600" s="267"/>
      <c r="BP600" s="267"/>
      <c r="BQ600" s="267"/>
      <c r="BR600" s="267"/>
      <c r="BS600" s="267"/>
      <c r="BT600" s="267"/>
      <c r="BU600" s="267"/>
      <c r="BV600" s="267"/>
      <c r="BW600" s="267"/>
      <c r="BX600" s="267"/>
      <c r="BY600" s="267"/>
      <c r="BZ600" s="267"/>
    </row>
    <row r="601" spans="1:78">
      <c r="A601" s="267"/>
      <c r="B601" s="267"/>
      <c r="C601" s="267"/>
      <c r="D601" s="267"/>
      <c r="E601" s="293"/>
      <c r="F601" s="293"/>
      <c r="G601" s="293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  <c r="AO601" s="267"/>
      <c r="AP601" s="267"/>
      <c r="AQ601" s="267"/>
      <c r="AR601" s="267"/>
      <c r="AS601" s="267"/>
      <c r="AT601" s="267"/>
      <c r="AU601" s="267"/>
      <c r="AV601" s="267"/>
      <c r="AW601" s="267"/>
      <c r="AX601" s="267"/>
      <c r="AY601" s="267"/>
      <c r="AZ601" s="267"/>
      <c r="BA601" s="267"/>
      <c r="BB601" s="267"/>
      <c r="BC601" s="267"/>
      <c r="BD601" s="267"/>
      <c r="BE601" s="267"/>
      <c r="BF601" s="267"/>
      <c r="BG601" s="267"/>
      <c r="BH601" s="267"/>
      <c r="BI601" s="267"/>
      <c r="BJ601" s="267"/>
      <c r="BK601" s="267"/>
      <c r="BL601" s="267"/>
      <c r="BM601" s="267"/>
      <c r="BN601" s="267"/>
      <c r="BO601" s="267"/>
      <c r="BP601" s="267"/>
      <c r="BQ601" s="267"/>
      <c r="BR601" s="267"/>
      <c r="BS601" s="267"/>
      <c r="BT601" s="267"/>
      <c r="BU601" s="267"/>
      <c r="BV601" s="267"/>
      <c r="BW601" s="267"/>
      <c r="BX601" s="267"/>
      <c r="BY601" s="267"/>
      <c r="BZ601" s="267"/>
    </row>
    <row r="602" spans="1:78">
      <c r="A602" s="267"/>
      <c r="B602" s="267"/>
      <c r="C602" s="267"/>
      <c r="D602" s="267"/>
      <c r="E602" s="293"/>
      <c r="F602" s="293"/>
      <c r="G602" s="293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7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67"/>
      <c r="BN602" s="267"/>
      <c r="BO602" s="267"/>
      <c r="BP602" s="267"/>
      <c r="BQ602" s="267"/>
      <c r="BR602" s="267"/>
      <c r="BS602" s="267"/>
      <c r="BT602" s="267"/>
      <c r="BU602" s="267"/>
      <c r="BV602" s="267"/>
      <c r="BW602" s="267"/>
      <c r="BX602" s="267"/>
      <c r="BY602" s="267"/>
      <c r="BZ602" s="267"/>
    </row>
    <row r="603" spans="1:78">
      <c r="A603" s="267"/>
      <c r="B603" s="267"/>
      <c r="C603" s="267"/>
      <c r="D603" s="267"/>
      <c r="E603" s="293"/>
      <c r="F603" s="293"/>
      <c r="G603" s="293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7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67"/>
      <c r="BN603" s="267"/>
      <c r="BO603" s="267"/>
      <c r="BP603" s="267"/>
      <c r="BQ603" s="267"/>
      <c r="BR603" s="267"/>
      <c r="BS603" s="267"/>
      <c r="BT603" s="267"/>
      <c r="BU603" s="267"/>
      <c r="BV603" s="267"/>
      <c r="BW603" s="267"/>
      <c r="BX603" s="267"/>
      <c r="BY603" s="267"/>
      <c r="BZ603" s="267"/>
    </row>
    <row r="604" spans="1:78">
      <c r="A604" s="267"/>
      <c r="B604" s="267"/>
      <c r="C604" s="267"/>
      <c r="D604" s="267"/>
      <c r="E604" s="293"/>
      <c r="F604" s="293"/>
      <c r="G604" s="293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  <c r="AO604" s="267"/>
      <c r="AP604" s="267"/>
      <c r="AQ604" s="267"/>
      <c r="AR604" s="267"/>
      <c r="AS604" s="267"/>
      <c r="AT604" s="267"/>
      <c r="AU604" s="267"/>
      <c r="AV604" s="267"/>
      <c r="AW604" s="267"/>
      <c r="AX604" s="267"/>
      <c r="AY604" s="267"/>
      <c r="AZ604" s="267"/>
      <c r="BA604" s="267"/>
      <c r="BB604" s="267"/>
      <c r="BC604" s="267"/>
      <c r="BD604" s="267"/>
      <c r="BE604" s="267"/>
      <c r="BF604" s="267"/>
      <c r="BG604" s="267"/>
      <c r="BH604" s="267"/>
      <c r="BI604" s="267"/>
      <c r="BJ604" s="267"/>
      <c r="BK604" s="267"/>
      <c r="BL604" s="267"/>
      <c r="BM604" s="267"/>
      <c r="BN604" s="267"/>
      <c r="BO604" s="267"/>
      <c r="BP604" s="267"/>
      <c r="BQ604" s="267"/>
      <c r="BR604" s="267"/>
      <c r="BS604" s="267"/>
      <c r="BT604" s="267"/>
      <c r="BU604" s="267"/>
      <c r="BV604" s="267"/>
      <c r="BW604" s="267"/>
      <c r="BX604" s="267"/>
      <c r="BY604" s="267"/>
      <c r="BZ604" s="267"/>
    </row>
    <row r="605" spans="1:78">
      <c r="A605" s="267"/>
      <c r="B605" s="267"/>
      <c r="C605" s="267"/>
      <c r="D605" s="267"/>
      <c r="E605" s="293"/>
      <c r="F605" s="293"/>
      <c r="G605" s="293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7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67"/>
      <c r="BN605" s="267"/>
      <c r="BO605" s="267"/>
      <c r="BP605" s="267"/>
      <c r="BQ605" s="267"/>
      <c r="BR605" s="267"/>
      <c r="BS605" s="267"/>
      <c r="BT605" s="267"/>
      <c r="BU605" s="267"/>
      <c r="BV605" s="267"/>
      <c r="BW605" s="267"/>
      <c r="BX605" s="267"/>
      <c r="BY605" s="267"/>
      <c r="BZ605" s="267"/>
    </row>
    <row r="606" spans="1:78">
      <c r="A606" s="267"/>
      <c r="B606" s="267"/>
      <c r="C606" s="267"/>
      <c r="D606" s="267"/>
      <c r="E606" s="293"/>
      <c r="F606" s="293"/>
      <c r="G606" s="293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</row>
    <row r="607" spans="1:78">
      <c r="A607" s="267"/>
      <c r="B607" s="267"/>
      <c r="C607" s="267"/>
      <c r="D607" s="267"/>
      <c r="E607" s="293"/>
      <c r="F607" s="293"/>
      <c r="G607" s="293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  <c r="AO607" s="267"/>
      <c r="AP607" s="267"/>
      <c r="AQ607" s="267"/>
      <c r="AR607" s="267"/>
      <c r="AS607" s="267"/>
      <c r="AT607" s="267"/>
      <c r="AU607" s="267"/>
      <c r="AV607" s="267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267"/>
      <c r="BK607" s="267"/>
      <c r="BL607" s="267"/>
      <c r="BM607" s="267"/>
      <c r="BN607" s="267"/>
      <c r="BO607" s="267"/>
      <c r="BP607" s="267"/>
      <c r="BQ607" s="267"/>
      <c r="BR607" s="267"/>
      <c r="BS607" s="267"/>
      <c r="BT607" s="267"/>
      <c r="BU607" s="267"/>
      <c r="BV607" s="267"/>
      <c r="BW607" s="267"/>
      <c r="BX607" s="267"/>
      <c r="BY607" s="267"/>
      <c r="BZ607" s="267"/>
    </row>
    <row r="608" spans="1:78">
      <c r="A608" s="267"/>
      <c r="B608" s="267"/>
      <c r="C608" s="267"/>
      <c r="D608" s="267"/>
      <c r="E608" s="293"/>
      <c r="F608" s="293"/>
      <c r="G608" s="293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Q608" s="267"/>
      <c r="BR608" s="267"/>
      <c r="BS608" s="267"/>
      <c r="BT608" s="267"/>
      <c r="BU608" s="267"/>
      <c r="BV608" s="267"/>
      <c r="BW608" s="267"/>
      <c r="BX608" s="267"/>
      <c r="BY608" s="267"/>
      <c r="BZ608" s="267"/>
    </row>
    <row r="609" spans="1:78">
      <c r="A609" s="267"/>
      <c r="B609" s="267"/>
      <c r="C609" s="267"/>
      <c r="D609" s="267"/>
      <c r="E609" s="293"/>
      <c r="F609" s="293"/>
      <c r="G609" s="293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  <c r="AO609" s="267"/>
      <c r="AP609" s="267"/>
      <c r="AQ609" s="267"/>
      <c r="AR609" s="267"/>
      <c r="AS609" s="267"/>
      <c r="AT609" s="267"/>
      <c r="AU609" s="267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267"/>
      <c r="BK609" s="267"/>
      <c r="BL609" s="267"/>
      <c r="BM609" s="267"/>
      <c r="BN609" s="267"/>
      <c r="BO609" s="267"/>
      <c r="BP609" s="267"/>
      <c r="BQ609" s="267"/>
      <c r="BR609" s="267"/>
      <c r="BS609" s="267"/>
      <c r="BT609" s="267"/>
      <c r="BU609" s="267"/>
      <c r="BV609" s="267"/>
      <c r="BW609" s="267"/>
      <c r="BX609" s="267"/>
      <c r="BY609" s="267"/>
      <c r="BZ609" s="267"/>
    </row>
    <row r="610" spans="1:78">
      <c r="A610" s="267"/>
      <c r="B610" s="267"/>
      <c r="C610" s="267"/>
      <c r="D610" s="267"/>
      <c r="E610" s="293"/>
      <c r="F610" s="293"/>
      <c r="G610" s="293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</row>
    <row r="611" spans="1:78">
      <c r="A611" s="267"/>
      <c r="B611" s="267"/>
      <c r="C611" s="267"/>
      <c r="D611" s="267"/>
      <c r="E611" s="293"/>
      <c r="F611" s="293"/>
      <c r="G611" s="293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</row>
    <row r="612" spans="1:78">
      <c r="A612" s="267"/>
      <c r="B612" s="267"/>
      <c r="C612" s="267"/>
      <c r="D612" s="267"/>
      <c r="E612" s="293"/>
      <c r="F612" s="293"/>
      <c r="G612" s="293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</row>
    <row r="613" spans="1:78">
      <c r="A613" s="267"/>
      <c r="B613" s="267"/>
      <c r="C613" s="267"/>
      <c r="D613" s="267"/>
      <c r="E613" s="293"/>
      <c r="F613" s="293"/>
      <c r="G613" s="293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</row>
    <row r="614" spans="1:78">
      <c r="A614" s="267"/>
      <c r="B614" s="267"/>
      <c r="C614" s="267"/>
      <c r="D614" s="267"/>
      <c r="E614" s="293"/>
      <c r="F614" s="293"/>
      <c r="G614" s="293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</row>
    <row r="615" spans="1:78">
      <c r="A615" s="267"/>
      <c r="B615" s="267"/>
      <c r="C615" s="267"/>
      <c r="D615" s="267"/>
      <c r="E615" s="293"/>
      <c r="F615" s="293"/>
      <c r="G615" s="293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</row>
    <row r="616" spans="1:78">
      <c r="A616" s="267"/>
      <c r="B616" s="267"/>
      <c r="C616" s="267"/>
      <c r="D616" s="267"/>
      <c r="E616" s="293"/>
      <c r="F616" s="293"/>
      <c r="G616" s="293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</row>
    <row r="617" spans="1:78">
      <c r="A617" s="267"/>
      <c r="B617" s="267"/>
      <c r="C617" s="267"/>
      <c r="D617" s="267"/>
      <c r="E617" s="293"/>
      <c r="F617" s="293"/>
      <c r="G617" s="293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</row>
    <row r="618" spans="1:78">
      <c r="A618" s="267"/>
      <c r="B618" s="267"/>
      <c r="C618" s="267"/>
      <c r="D618" s="267"/>
      <c r="E618" s="293"/>
      <c r="F618" s="293"/>
      <c r="G618" s="293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  <c r="AO618" s="267"/>
      <c r="AP618" s="267"/>
      <c r="AQ618" s="267"/>
      <c r="AR618" s="267"/>
      <c r="AS618" s="267"/>
      <c r="AT618" s="267"/>
      <c r="AU618" s="267"/>
      <c r="AV618" s="267"/>
      <c r="AW618" s="267"/>
      <c r="AX618" s="267"/>
      <c r="AY618" s="267"/>
      <c r="AZ618" s="267"/>
      <c r="BA618" s="267"/>
      <c r="BB618" s="267"/>
      <c r="BC618" s="267"/>
      <c r="BD618" s="267"/>
      <c r="BE618" s="267"/>
      <c r="BF618" s="267"/>
      <c r="BG618" s="267"/>
      <c r="BH618" s="267"/>
      <c r="BI618" s="267"/>
      <c r="BJ618" s="267"/>
      <c r="BK618" s="267"/>
      <c r="BL618" s="267"/>
      <c r="BM618" s="267"/>
      <c r="BN618" s="267"/>
      <c r="BO618" s="267"/>
      <c r="BP618" s="267"/>
      <c r="BQ618" s="267"/>
      <c r="BR618" s="267"/>
      <c r="BS618" s="267"/>
      <c r="BT618" s="267"/>
      <c r="BU618" s="267"/>
      <c r="BV618" s="267"/>
      <c r="BW618" s="267"/>
      <c r="BX618" s="267"/>
      <c r="BY618" s="267"/>
      <c r="BZ618" s="267"/>
    </row>
    <row r="619" spans="1:78">
      <c r="A619" s="267"/>
      <c r="B619" s="267"/>
      <c r="C619" s="267"/>
      <c r="D619" s="267"/>
      <c r="E619" s="293"/>
      <c r="F619" s="293"/>
      <c r="G619" s="293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</row>
    <row r="620" spans="1:78">
      <c r="A620" s="267"/>
      <c r="B620" s="267"/>
      <c r="C620" s="267"/>
      <c r="D620" s="267"/>
      <c r="E620" s="293"/>
      <c r="F620" s="293"/>
      <c r="G620" s="293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</row>
    <row r="621" spans="1:78">
      <c r="A621" s="267"/>
      <c r="B621" s="267"/>
      <c r="C621" s="267"/>
      <c r="D621" s="267"/>
      <c r="E621" s="293"/>
      <c r="F621" s="293"/>
      <c r="G621" s="293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</row>
    <row r="622" spans="1:78">
      <c r="A622" s="267"/>
      <c r="B622" s="267"/>
      <c r="C622" s="267"/>
      <c r="D622" s="267"/>
      <c r="E622" s="293"/>
      <c r="F622" s="293"/>
      <c r="G622" s="293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</row>
    <row r="623" spans="1:78">
      <c r="A623" s="267"/>
      <c r="B623" s="267"/>
      <c r="C623" s="267"/>
      <c r="D623" s="267"/>
      <c r="E623" s="293"/>
      <c r="F623" s="293"/>
      <c r="G623" s="293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</row>
    <row r="624" spans="1:78">
      <c r="A624" s="267"/>
      <c r="B624" s="267"/>
      <c r="C624" s="267"/>
      <c r="D624" s="267"/>
      <c r="E624" s="293"/>
      <c r="F624" s="293"/>
      <c r="G624" s="293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</row>
    <row r="625" spans="1:78">
      <c r="A625" s="267"/>
      <c r="B625" s="267"/>
      <c r="C625" s="267"/>
      <c r="D625" s="267"/>
      <c r="E625" s="293"/>
      <c r="F625" s="293"/>
      <c r="G625" s="293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</row>
    <row r="626" spans="1:78">
      <c r="A626" s="267"/>
      <c r="B626" s="267"/>
      <c r="C626" s="267"/>
      <c r="D626" s="267"/>
      <c r="E626" s="293"/>
      <c r="F626" s="293"/>
      <c r="G626" s="293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</row>
    <row r="627" spans="1:78">
      <c r="A627" s="267"/>
      <c r="B627" s="267"/>
      <c r="C627" s="267"/>
      <c r="D627" s="267"/>
      <c r="E627" s="293"/>
      <c r="F627" s="293"/>
      <c r="G627" s="293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</row>
    <row r="628" spans="1:78">
      <c r="A628" s="267"/>
      <c r="B628" s="267"/>
      <c r="C628" s="267"/>
      <c r="D628" s="267"/>
      <c r="E628" s="293"/>
      <c r="F628" s="293"/>
      <c r="G628" s="293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</row>
    <row r="629" spans="1:78">
      <c r="A629" s="267"/>
      <c r="B629" s="267"/>
      <c r="C629" s="267"/>
      <c r="D629" s="267"/>
      <c r="E629" s="293"/>
      <c r="F629" s="293"/>
      <c r="G629" s="293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</row>
    <row r="630" spans="1:78">
      <c r="A630" s="267"/>
      <c r="B630" s="267"/>
      <c r="C630" s="267"/>
      <c r="D630" s="267"/>
      <c r="E630" s="293"/>
      <c r="F630" s="293"/>
      <c r="G630" s="293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</row>
    <row r="631" spans="1:78">
      <c r="A631" s="267"/>
      <c r="B631" s="267"/>
      <c r="C631" s="267"/>
      <c r="D631" s="267"/>
      <c r="E631" s="293"/>
      <c r="F631" s="293"/>
      <c r="G631" s="293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</row>
    <row r="632" spans="1:78">
      <c r="A632" s="267"/>
      <c r="B632" s="267"/>
      <c r="C632" s="267"/>
      <c r="D632" s="267"/>
      <c r="E632" s="293"/>
      <c r="F632" s="293"/>
      <c r="G632" s="293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</row>
    <row r="633" spans="1:78">
      <c r="A633" s="267"/>
      <c r="B633" s="267"/>
      <c r="C633" s="267"/>
      <c r="D633" s="267"/>
      <c r="E633" s="293"/>
      <c r="F633" s="293"/>
      <c r="G633" s="293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</row>
    <row r="634" spans="1:78">
      <c r="A634" s="267"/>
      <c r="B634" s="267"/>
      <c r="C634" s="267"/>
      <c r="D634" s="267"/>
      <c r="E634" s="293"/>
      <c r="F634" s="293"/>
      <c r="G634" s="293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</row>
    <row r="635" spans="1:78">
      <c r="A635" s="267"/>
      <c r="B635" s="267"/>
      <c r="C635" s="267"/>
      <c r="D635" s="267"/>
      <c r="E635" s="293"/>
      <c r="F635" s="293"/>
      <c r="G635" s="293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</row>
    <row r="636" spans="1:78">
      <c r="A636" s="267"/>
      <c r="B636" s="267"/>
      <c r="C636" s="267"/>
      <c r="D636" s="267"/>
      <c r="E636" s="293"/>
      <c r="F636" s="293"/>
      <c r="G636" s="293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</row>
    <row r="637" spans="1:78">
      <c r="A637" s="267"/>
      <c r="B637" s="267"/>
      <c r="C637" s="267"/>
      <c r="D637" s="267"/>
      <c r="E637" s="293"/>
      <c r="F637" s="293"/>
      <c r="G637" s="293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  <c r="AO637" s="267"/>
      <c r="AP637" s="267"/>
      <c r="AQ637" s="267"/>
      <c r="AR637" s="267"/>
      <c r="AS637" s="267"/>
      <c r="AT637" s="267"/>
      <c r="AU637" s="267"/>
      <c r="AV637" s="267"/>
      <c r="AW637" s="267"/>
      <c r="AX637" s="267"/>
      <c r="AY637" s="267"/>
      <c r="AZ637" s="267"/>
      <c r="BA637" s="267"/>
      <c r="BB637" s="267"/>
      <c r="BC637" s="267"/>
      <c r="BD637" s="267"/>
      <c r="BE637" s="267"/>
      <c r="BF637" s="267"/>
      <c r="BG637" s="267"/>
      <c r="BH637" s="267"/>
      <c r="BI637" s="267"/>
      <c r="BJ637" s="267"/>
      <c r="BK637" s="267"/>
      <c r="BL637" s="267"/>
      <c r="BM637" s="267"/>
      <c r="BN637" s="267"/>
      <c r="BO637" s="267"/>
      <c r="BP637" s="267"/>
      <c r="BQ637" s="267"/>
      <c r="BR637" s="267"/>
      <c r="BS637" s="267"/>
      <c r="BT637" s="267"/>
      <c r="BU637" s="267"/>
      <c r="BV637" s="267"/>
      <c r="BW637" s="267"/>
      <c r="BX637" s="267"/>
      <c r="BY637" s="267"/>
      <c r="BZ637" s="267"/>
    </row>
    <row r="638" spans="1:78">
      <c r="A638" s="267"/>
      <c r="B638" s="267"/>
      <c r="C638" s="267"/>
      <c r="D638" s="267"/>
      <c r="E638" s="293"/>
      <c r="F638" s="293"/>
      <c r="G638" s="293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  <c r="AO638" s="267"/>
      <c r="AP638" s="267"/>
      <c r="AQ638" s="267"/>
      <c r="AR638" s="267"/>
      <c r="AS638" s="267"/>
      <c r="AT638" s="267"/>
      <c r="AU638" s="267"/>
      <c r="AV638" s="267"/>
      <c r="AW638" s="267"/>
      <c r="AX638" s="267"/>
      <c r="AY638" s="267"/>
      <c r="AZ638" s="267"/>
      <c r="BA638" s="267"/>
      <c r="BB638" s="267"/>
      <c r="BC638" s="267"/>
      <c r="BD638" s="267"/>
      <c r="BE638" s="267"/>
      <c r="BF638" s="267"/>
      <c r="BG638" s="267"/>
      <c r="BH638" s="267"/>
      <c r="BI638" s="267"/>
      <c r="BJ638" s="267"/>
      <c r="BK638" s="267"/>
      <c r="BL638" s="267"/>
      <c r="BM638" s="267"/>
      <c r="BN638" s="267"/>
      <c r="BO638" s="267"/>
      <c r="BP638" s="267"/>
      <c r="BQ638" s="267"/>
      <c r="BR638" s="267"/>
      <c r="BS638" s="267"/>
      <c r="BT638" s="267"/>
      <c r="BU638" s="267"/>
      <c r="BV638" s="267"/>
      <c r="BW638" s="267"/>
      <c r="BX638" s="267"/>
      <c r="BY638" s="267"/>
      <c r="BZ638" s="267"/>
    </row>
    <row r="639" spans="1:78">
      <c r="A639" s="267"/>
      <c r="B639" s="267"/>
      <c r="C639" s="267"/>
      <c r="D639" s="267"/>
      <c r="E639" s="293"/>
      <c r="F639" s="293"/>
      <c r="G639" s="293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</row>
    <row r="640" spans="1:78">
      <c r="A640" s="267"/>
      <c r="B640" s="267"/>
      <c r="C640" s="267"/>
      <c r="D640" s="267"/>
      <c r="E640" s="293"/>
      <c r="F640" s="293"/>
      <c r="G640" s="293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</row>
    <row r="641" spans="1:78">
      <c r="A641" s="267"/>
      <c r="B641" s="267"/>
      <c r="C641" s="267"/>
      <c r="D641" s="267"/>
      <c r="E641" s="293"/>
      <c r="F641" s="293"/>
      <c r="G641" s="293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</row>
    <row r="642" spans="1:78">
      <c r="A642" s="267"/>
      <c r="B642" s="267"/>
      <c r="C642" s="267"/>
      <c r="D642" s="267"/>
      <c r="E642" s="293"/>
      <c r="F642" s="293"/>
      <c r="G642" s="293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  <c r="AO642" s="267"/>
      <c r="AP642" s="267"/>
      <c r="AQ642" s="267"/>
      <c r="AR642" s="267"/>
      <c r="AS642" s="267"/>
      <c r="AT642" s="267"/>
      <c r="AU642" s="267"/>
      <c r="AV642" s="267"/>
      <c r="AW642" s="267"/>
      <c r="AX642" s="267"/>
      <c r="AY642" s="267"/>
      <c r="AZ642" s="267"/>
      <c r="BA642" s="267"/>
      <c r="BB642" s="267"/>
      <c r="BC642" s="267"/>
      <c r="BD642" s="267"/>
      <c r="BE642" s="267"/>
      <c r="BF642" s="267"/>
      <c r="BG642" s="267"/>
      <c r="BH642" s="267"/>
      <c r="BI642" s="267"/>
      <c r="BJ642" s="267"/>
      <c r="BK642" s="267"/>
      <c r="BL642" s="267"/>
      <c r="BM642" s="267"/>
      <c r="BN642" s="267"/>
      <c r="BO642" s="267"/>
      <c r="BP642" s="267"/>
      <c r="BQ642" s="267"/>
      <c r="BR642" s="267"/>
      <c r="BS642" s="267"/>
      <c r="BT642" s="267"/>
      <c r="BU642" s="267"/>
      <c r="BV642" s="267"/>
      <c r="BW642" s="267"/>
      <c r="BX642" s="267"/>
      <c r="BY642" s="267"/>
      <c r="BZ642" s="267"/>
    </row>
    <row r="643" spans="1:78">
      <c r="A643" s="267"/>
      <c r="B643" s="267"/>
      <c r="C643" s="267"/>
      <c r="D643" s="267"/>
      <c r="E643" s="293"/>
      <c r="F643" s="293"/>
      <c r="G643" s="293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</row>
    <row r="644" spans="1:78">
      <c r="A644" s="267"/>
      <c r="B644" s="267"/>
      <c r="C644" s="267"/>
      <c r="D644" s="267"/>
      <c r="E644" s="293"/>
      <c r="F644" s="293"/>
      <c r="G644" s="293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</row>
    <row r="645" spans="1:78">
      <c r="A645" s="267"/>
      <c r="B645" s="267"/>
      <c r="C645" s="267"/>
      <c r="D645" s="267"/>
      <c r="E645" s="293"/>
      <c r="F645" s="293"/>
      <c r="G645" s="293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  <c r="AO645" s="267"/>
      <c r="AP645" s="267"/>
      <c r="AQ645" s="267"/>
      <c r="AR645" s="267"/>
      <c r="AS645" s="267"/>
      <c r="AT645" s="267"/>
      <c r="AU645" s="267"/>
      <c r="AV645" s="267"/>
      <c r="AW645" s="267"/>
      <c r="AX645" s="267"/>
      <c r="AY645" s="267"/>
      <c r="AZ645" s="267"/>
      <c r="BA645" s="267"/>
      <c r="BB645" s="267"/>
      <c r="BC645" s="267"/>
      <c r="BD645" s="267"/>
      <c r="BE645" s="267"/>
      <c r="BF645" s="267"/>
      <c r="BG645" s="267"/>
      <c r="BH645" s="267"/>
      <c r="BI645" s="267"/>
      <c r="BJ645" s="267"/>
      <c r="BK645" s="267"/>
      <c r="BL645" s="267"/>
      <c r="BM645" s="267"/>
      <c r="BN645" s="267"/>
      <c r="BO645" s="267"/>
      <c r="BP645" s="267"/>
      <c r="BQ645" s="267"/>
      <c r="BR645" s="267"/>
      <c r="BS645" s="267"/>
      <c r="BT645" s="267"/>
      <c r="BU645" s="267"/>
      <c r="BV645" s="267"/>
      <c r="BW645" s="267"/>
      <c r="BX645" s="267"/>
      <c r="BY645" s="267"/>
      <c r="BZ645" s="267"/>
    </row>
    <row r="646" spans="1:78">
      <c r="A646" s="267"/>
      <c r="B646" s="267"/>
      <c r="C646" s="267"/>
      <c r="D646" s="267"/>
      <c r="E646" s="293"/>
      <c r="F646" s="293"/>
      <c r="G646" s="293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</row>
    <row r="647" spans="1:78">
      <c r="A647" s="267"/>
      <c r="B647" s="267"/>
      <c r="C647" s="267"/>
      <c r="D647" s="267"/>
      <c r="E647" s="293"/>
      <c r="F647" s="293"/>
      <c r="G647" s="293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</row>
    <row r="648" spans="1:78">
      <c r="A648" s="267"/>
      <c r="B648" s="267"/>
      <c r="C648" s="267"/>
      <c r="D648" s="267"/>
      <c r="E648" s="293"/>
      <c r="F648" s="293"/>
      <c r="G648" s="293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  <c r="AO648" s="267"/>
      <c r="AP648" s="267"/>
      <c r="AQ648" s="267"/>
      <c r="AR648" s="267"/>
      <c r="AS648" s="267"/>
      <c r="AT648" s="267"/>
      <c r="AU648" s="267"/>
      <c r="AV648" s="267"/>
      <c r="AW648" s="267"/>
      <c r="AX648" s="267"/>
      <c r="AY648" s="267"/>
      <c r="AZ648" s="267"/>
      <c r="BA648" s="267"/>
      <c r="BB648" s="267"/>
      <c r="BC648" s="267"/>
      <c r="BD648" s="267"/>
      <c r="BE648" s="267"/>
      <c r="BF648" s="267"/>
      <c r="BG648" s="267"/>
      <c r="BH648" s="267"/>
      <c r="BI648" s="267"/>
      <c r="BJ648" s="267"/>
      <c r="BK648" s="267"/>
      <c r="BL648" s="267"/>
      <c r="BM648" s="267"/>
      <c r="BN648" s="267"/>
      <c r="BO648" s="267"/>
      <c r="BP648" s="267"/>
      <c r="BQ648" s="267"/>
      <c r="BR648" s="267"/>
      <c r="BS648" s="267"/>
      <c r="BT648" s="267"/>
      <c r="BU648" s="267"/>
      <c r="BV648" s="267"/>
      <c r="BW648" s="267"/>
      <c r="BX648" s="267"/>
      <c r="BY648" s="267"/>
      <c r="BZ648" s="267"/>
    </row>
    <row r="649" spans="1:78">
      <c r="A649" s="267"/>
      <c r="B649" s="267"/>
      <c r="C649" s="267"/>
      <c r="D649" s="267"/>
      <c r="E649" s="293"/>
      <c r="F649" s="293"/>
      <c r="G649" s="293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</row>
    <row r="650" spans="1:78">
      <c r="A650" s="267"/>
      <c r="B650" s="267"/>
      <c r="C650" s="267"/>
      <c r="D650" s="267"/>
      <c r="E650" s="293"/>
      <c r="F650" s="293"/>
      <c r="G650" s="293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</row>
    <row r="651" spans="1:78">
      <c r="A651" s="267"/>
      <c r="B651" s="267"/>
      <c r="C651" s="267"/>
      <c r="D651" s="267"/>
      <c r="E651" s="293"/>
      <c r="F651" s="293"/>
      <c r="G651" s="293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</row>
    <row r="652" spans="1:78">
      <c r="A652" s="267"/>
      <c r="B652" s="267"/>
      <c r="C652" s="267"/>
      <c r="D652" s="267"/>
      <c r="E652" s="293"/>
      <c r="F652" s="293"/>
      <c r="G652" s="293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  <c r="AO652" s="267"/>
      <c r="AP652" s="267"/>
      <c r="AQ652" s="267"/>
      <c r="AR652" s="267"/>
      <c r="AS652" s="267"/>
      <c r="AT652" s="267"/>
      <c r="AU652" s="267"/>
      <c r="AV652" s="267"/>
      <c r="AW652" s="267"/>
      <c r="AX652" s="267"/>
      <c r="AY652" s="267"/>
      <c r="AZ652" s="267"/>
      <c r="BA652" s="267"/>
      <c r="BB652" s="267"/>
      <c r="BC652" s="267"/>
      <c r="BD652" s="267"/>
      <c r="BE652" s="267"/>
      <c r="BF652" s="267"/>
      <c r="BG652" s="267"/>
      <c r="BH652" s="267"/>
      <c r="BI652" s="267"/>
      <c r="BJ652" s="267"/>
      <c r="BK652" s="267"/>
      <c r="BL652" s="267"/>
      <c r="BM652" s="267"/>
      <c r="BN652" s="267"/>
      <c r="BO652" s="267"/>
      <c r="BP652" s="267"/>
      <c r="BQ652" s="267"/>
      <c r="BR652" s="267"/>
      <c r="BS652" s="267"/>
      <c r="BT652" s="267"/>
      <c r="BU652" s="267"/>
      <c r="BV652" s="267"/>
      <c r="BW652" s="267"/>
      <c r="BX652" s="267"/>
      <c r="BY652" s="267"/>
      <c r="BZ652" s="267"/>
    </row>
    <row r="653" spans="1:78">
      <c r="A653" s="267"/>
      <c r="B653" s="267"/>
      <c r="C653" s="267"/>
      <c r="D653" s="267"/>
      <c r="E653" s="293"/>
      <c r="F653" s="293"/>
      <c r="G653" s="293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</row>
    <row r="654" spans="1:78">
      <c r="A654" s="267"/>
      <c r="B654" s="267"/>
      <c r="C654" s="267"/>
      <c r="D654" s="267"/>
      <c r="E654" s="293"/>
      <c r="F654" s="293"/>
      <c r="G654" s="293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</row>
    <row r="655" spans="1:78">
      <c r="A655" s="267"/>
      <c r="B655" s="267"/>
      <c r="C655" s="267"/>
      <c r="D655" s="267"/>
      <c r="E655" s="293"/>
      <c r="F655" s="293"/>
      <c r="G655" s="293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</row>
    <row r="656" spans="1:78">
      <c r="A656" s="267"/>
      <c r="B656" s="267"/>
      <c r="C656" s="267"/>
      <c r="D656" s="267"/>
      <c r="E656" s="293"/>
      <c r="F656" s="293"/>
      <c r="G656" s="293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</row>
    <row r="657" spans="1:78">
      <c r="A657" s="267"/>
      <c r="B657" s="267"/>
      <c r="C657" s="267"/>
      <c r="D657" s="267"/>
      <c r="E657" s="293"/>
      <c r="F657" s="293"/>
      <c r="G657" s="293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</row>
    <row r="658" spans="1:78">
      <c r="A658" s="267"/>
      <c r="B658" s="267"/>
      <c r="C658" s="267"/>
      <c r="D658" s="267"/>
      <c r="E658" s="293"/>
      <c r="F658" s="293"/>
      <c r="G658" s="293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</row>
    <row r="659" spans="1:78">
      <c r="A659" s="267"/>
      <c r="B659" s="267"/>
      <c r="C659" s="267"/>
      <c r="D659" s="267"/>
      <c r="E659" s="293"/>
      <c r="F659" s="293"/>
      <c r="G659" s="293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  <c r="AO659" s="267"/>
      <c r="AP659" s="267"/>
      <c r="AQ659" s="267"/>
      <c r="AR659" s="267"/>
      <c r="AS659" s="267"/>
      <c r="AT659" s="267"/>
      <c r="AU659" s="267"/>
      <c r="AV659" s="267"/>
      <c r="AW659" s="267"/>
      <c r="AX659" s="267"/>
      <c r="AY659" s="267"/>
      <c r="AZ659" s="267"/>
      <c r="BA659" s="267"/>
      <c r="BB659" s="267"/>
      <c r="BC659" s="267"/>
      <c r="BD659" s="267"/>
      <c r="BE659" s="267"/>
      <c r="BF659" s="267"/>
      <c r="BG659" s="267"/>
      <c r="BH659" s="267"/>
      <c r="BI659" s="267"/>
      <c r="BJ659" s="267"/>
      <c r="BK659" s="267"/>
      <c r="BL659" s="267"/>
      <c r="BM659" s="267"/>
      <c r="BN659" s="267"/>
      <c r="BO659" s="267"/>
      <c r="BP659" s="267"/>
      <c r="BQ659" s="267"/>
      <c r="BR659" s="267"/>
      <c r="BS659" s="267"/>
      <c r="BT659" s="267"/>
      <c r="BU659" s="267"/>
      <c r="BV659" s="267"/>
      <c r="BW659" s="267"/>
      <c r="BX659" s="267"/>
      <c r="BY659" s="267"/>
      <c r="BZ659" s="267"/>
    </row>
    <row r="660" spans="1:78">
      <c r="A660" s="267"/>
      <c r="B660" s="267"/>
      <c r="C660" s="267"/>
      <c r="D660" s="267"/>
      <c r="E660" s="293"/>
      <c r="F660" s="293"/>
      <c r="G660" s="293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</row>
    <row r="661" spans="1:78">
      <c r="A661" s="267"/>
      <c r="B661" s="267"/>
      <c r="C661" s="267"/>
      <c r="D661" s="267"/>
      <c r="E661" s="293"/>
      <c r="F661" s="293"/>
      <c r="G661" s="293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  <c r="AO661" s="267"/>
      <c r="AP661" s="267"/>
      <c r="AQ661" s="267"/>
      <c r="AR661" s="267"/>
      <c r="AS661" s="267"/>
      <c r="AT661" s="267"/>
      <c r="AU661" s="267"/>
      <c r="AV661" s="267"/>
      <c r="AW661" s="267"/>
      <c r="AX661" s="267"/>
      <c r="AY661" s="267"/>
      <c r="AZ661" s="267"/>
      <c r="BA661" s="267"/>
      <c r="BB661" s="267"/>
      <c r="BC661" s="267"/>
      <c r="BD661" s="267"/>
      <c r="BE661" s="267"/>
      <c r="BF661" s="267"/>
      <c r="BG661" s="267"/>
      <c r="BH661" s="267"/>
      <c r="BI661" s="267"/>
      <c r="BJ661" s="267"/>
      <c r="BK661" s="267"/>
      <c r="BL661" s="267"/>
      <c r="BM661" s="267"/>
      <c r="BN661" s="267"/>
      <c r="BO661" s="267"/>
      <c r="BP661" s="267"/>
      <c r="BQ661" s="267"/>
      <c r="BR661" s="267"/>
      <c r="BS661" s="267"/>
      <c r="BT661" s="267"/>
      <c r="BU661" s="267"/>
      <c r="BV661" s="267"/>
      <c r="BW661" s="267"/>
      <c r="BX661" s="267"/>
      <c r="BY661" s="267"/>
      <c r="BZ661" s="267"/>
    </row>
    <row r="662" spans="1:78">
      <c r="A662" s="267"/>
      <c r="B662" s="267"/>
      <c r="C662" s="267"/>
      <c r="D662" s="267"/>
      <c r="E662" s="293"/>
      <c r="F662" s="293"/>
      <c r="G662" s="293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</row>
    <row r="663" spans="1:78">
      <c r="A663" s="267"/>
      <c r="B663" s="267"/>
      <c r="C663" s="267"/>
      <c r="D663" s="267"/>
      <c r="E663" s="293"/>
      <c r="F663" s="293"/>
      <c r="G663" s="293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  <c r="AO663" s="267"/>
      <c r="AP663" s="267"/>
      <c r="AQ663" s="267"/>
      <c r="AR663" s="267"/>
      <c r="AS663" s="267"/>
      <c r="AT663" s="267"/>
      <c r="AU663" s="267"/>
      <c r="AV663" s="267"/>
      <c r="AW663" s="267"/>
      <c r="AX663" s="267"/>
      <c r="AY663" s="267"/>
      <c r="AZ663" s="267"/>
      <c r="BA663" s="267"/>
      <c r="BB663" s="267"/>
      <c r="BC663" s="267"/>
      <c r="BD663" s="267"/>
      <c r="BE663" s="267"/>
      <c r="BF663" s="267"/>
      <c r="BG663" s="267"/>
      <c r="BH663" s="267"/>
      <c r="BI663" s="267"/>
      <c r="BJ663" s="267"/>
      <c r="BK663" s="267"/>
      <c r="BL663" s="267"/>
      <c r="BM663" s="267"/>
      <c r="BN663" s="267"/>
      <c r="BO663" s="267"/>
      <c r="BP663" s="267"/>
      <c r="BQ663" s="267"/>
      <c r="BR663" s="267"/>
      <c r="BS663" s="267"/>
      <c r="BT663" s="267"/>
      <c r="BU663" s="267"/>
      <c r="BV663" s="267"/>
      <c r="BW663" s="267"/>
      <c r="BX663" s="267"/>
      <c r="BY663" s="267"/>
      <c r="BZ663" s="267"/>
    </row>
    <row r="664" spans="1:78">
      <c r="A664" s="267"/>
      <c r="B664" s="267"/>
      <c r="C664" s="267"/>
      <c r="D664" s="267"/>
      <c r="E664" s="293"/>
      <c r="F664" s="293"/>
      <c r="G664" s="293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</row>
    <row r="665" spans="1:78">
      <c r="A665" s="267"/>
      <c r="B665" s="267"/>
      <c r="C665" s="267"/>
      <c r="D665" s="267"/>
      <c r="E665" s="293"/>
      <c r="F665" s="293"/>
      <c r="G665" s="293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</row>
    <row r="666" spans="1:78">
      <c r="A666" s="267"/>
      <c r="B666" s="267"/>
      <c r="C666" s="267"/>
      <c r="D666" s="267"/>
      <c r="E666" s="293"/>
      <c r="F666" s="293"/>
      <c r="G666" s="293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  <c r="AO666" s="267"/>
      <c r="AP666" s="267"/>
      <c r="AQ666" s="267"/>
      <c r="AR666" s="267"/>
      <c r="AS666" s="267"/>
      <c r="AT666" s="267"/>
      <c r="AU666" s="267"/>
      <c r="AV666" s="267"/>
      <c r="AW666" s="267"/>
      <c r="AX666" s="267"/>
      <c r="AY666" s="267"/>
      <c r="AZ666" s="267"/>
      <c r="BA666" s="267"/>
      <c r="BB666" s="267"/>
      <c r="BC666" s="267"/>
      <c r="BD666" s="267"/>
      <c r="BE666" s="267"/>
      <c r="BF666" s="267"/>
      <c r="BG666" s="267"/>
      <c r="BH666" s="267"/>
      <c r="BI666" s="267"/>
      <c r="BJ666" s="267"/>
      <c r="BK666" s="267"/>
      <c r="BL666" s="267"/>
      <c r="BM666" s="267"/>
      <c r="BN666" s="267"/>
      <c r="BO666" s="267"/>
      <c r="BP666" s="267"/>
      <c r="BQ666" s="267"/>
      <c r="BR666" s="267"/>
      <c r="BS666" s="267"/>
      <c r="BT666" s="267"/>
      <c r="BU666" s="267"/>
      <c r="BV666" s="267"/>
      <c r="BW666" s="267"/>
      <c r="BX666" s="267"/>
      <c r="BY666" s="267"/>
      <c r="BZ666" s="267"/>
    </row>
    <row r="667" spans="1:78">
      <c r="A667" s="267"/>
      <c r="B667" s="267"/>
      <c r="C667" s="267"/>
      <c r="D667" s="267"/>
      <c r="E667" s="293"/>
      <c r="F667" s="293"/>
      <c r="G667" s="293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</row>
    <row r="668" spans="1:78">
      <c r="A668" s="267"/>
      <c r="B668" s="267"/>
      <c r="C668" s="267"/>
      <c r="D668" s="267"/>
      <c r="E668" s="293"/>
      <c r="F668" s="293"/>
      <c r="G668" s="293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  <c r="AO668" s="267"/>
      <c r="AP668" s="267"/>
      <c r="AQ668" s="267"/>
      <c r="AR668" s="267"/>
      <c r="AS668" s="267"/>
      <c r="AT668" s="267"/>
      <c r="AU668" s="267"/>
      <c r="AV668" s="267"/>
      <c r="AW668" s="267"/>
      <c r="AX668" s="267"/>
      <c r="AY668" s="267"/>
      <c r="AZ668" s="267"/>
      <c r="BA668" s="267"/>
      <c r="BB668" s="267"/>
      <c r="BC668" s="267"/>
      <c r="BD668" s="267"/>
      <c r="BE668" s="267"/>
      <c r="BF668" s="267"/>
      <c r="BG668" s="267"/>
      <c r="BH668" s="267"/>
      <c r="BI668" s="267"/>
      <c r="BJ668" s="267"/>
      <c r="BK668" s="267"/>
      <c r="BL668" s="267"/>
      <c r="BM668" s="267"/>
      <c r="BN668" s="267"/>
      <c r="BO668" s="267"/>
      <c r="BP668" s="267"/>
      <c r="BQ668" s="267"/>
      <c r="BR668" s="267"/>
      <c r="BS668" s="267"/>
      <c r="BT668" s="267"/>
      <c r="BU668" s="267"/>
      <c r="BV668" s="267"/>
      <c r="BW668" s="267"/>
      <c r="BX668" s="267"/>
      <c r="BY668" s="267"/>
      <c r="BZ668" s="267"/>
    </row>
    <row r="669" spans="1:78">
      <c r="A669" s="267"/>
      <c r="B669" s="267"/>
      <c r="C669" s="267"/>
      <c r="D669" s="267"/>
      <c r="E669" s="293"/>
      <c r="F669" s="293"/>
      <c r="G669" s="293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</row>
    <row r="670" spans="1:78">
      <c r="A670" s="267"/>
      <c r="B670" s="267"/>
      <c r="C670" s="267"/>
      <c r="D670" s="267"/>
      <c r="E670" s="293"/>
      <c r="F670" s="293"/>
      <c r="G670" s="293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  <c r="AO670" s="267"/>
      <c r="AP670" s="267"/>
      <c r="AQ670" s="267"/>
      <c r="AR670" s="267"/>
      <c r="AS670" s="267"/>
      <c r="AT670" s="267"/>
      <c r="AU670" s="267"/>
      <c r="AV670" s="267"/>
      <c r="AW670" s="267"/>
      <c r="AX670" s="267"/>
      <c r="AY670" s="267"/>
      <c r="AZ670" s="267"/>
      <c r="BA670" s="267"/>
      <c r="BB670" s="267"/>
      <c r="BC670" s="267"/>
      <c r="BD670" s="267"/>
      <c r="BE670" s="267"/>
      <c r="BF670" s="267"/>
      <c r="BG670" s="267"/>
      <c r="BH670" s="267"/>
      <c r="BI670" s="267"/>
      <c r="BJ670" s="267"/>
      <c r="BK670" s="267"/>
      <c r="BL670" s="267"/>
      <c r="BM670" s="267"/>
      <c r="BN670" s="267"/>
      <c r="BO670" s="267"/>
      <c r="BP670" s="267"/>
      <c r="BQ670" s="267"/>
      <c r="BR670" s="267"/>
      <c r="BS670" s="267"/>
      <c r="BT670" s="267"/>
      <c r="BU670" s="267"/>
      <c r="BV670" s="267"/>
      <c r="BW670" s="267"/>
      <c r="BX670" s="267"/>
      <c r="BY670" s="267"/>
      <c r="BZ670" s="267"/>
    </row>
    <row r="671" spans="1:78">
      <c r="A671" s="267"/>
      <c r="B671" s="267"/>
      <c r="C671" s="267"/>
      <c r="D671" s="267"/>
      <c r="E671" s="293"/>
      <c r="F671" s="293"/>
      <c r="G671" s="293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</row>
    <row r="672" spans="1:78">
      <c r="A672" s="267"/>
      <c r="B672" s="267"/>
      <c r="C672" s="267"/>
      <c r="D672" s="267"/>
      <c r="E672" s="293"/>
      <c r="F672" s="293"/>
      <c r="G672" s="293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  <c r="AO672" s="267"/>
      <c r="AP672" s="267"/>
      <c r="AQ672" s="267"/>
      <c r="AR672" s="267"/>
      <c r="AS672" s="267"/>
      <c r="AT672" s="267"/>
      <c r="AU672" s="267"/>
      <c r="AV672" s="267"/>
      <c r="AW672" s="267"/>
      <c r="AX672" s="267"/>
      <c r="AY672" s="267"/>
      <c r="AZ672" s="267"/>
      <c r="BA672" s="267"/>
      <c r="BB672" s="267"/>
      <c r="BC672" s="267"/>
      <c r="BD672" s="267"/>
      <c r="BE672" s="267"/>
      <c r="BF672" s="267"/>
      <c r="BG672" s="267"/>
      <c r="BH672" s="267"/>
      <c r="BI672" s="267"/>
      <c r="BJ672" s="267"/>
      <c r="BK672" s="267"/>
      <c r="BL672" s="267"/>
      <c r="BM672" s="267"/>
      <c r="BN672" s="267"/>
      <c r="BO672" s="267"/>
      <c r="BP672" s="267"/>
      <c r="BQ672" s="267"/>
      <c r="BR672" s="267"/>
      <c r="BS672" s="267"/>
      <c r="BT672" s="267"/>
      <c r="BU672" s="267"/>
      <c r="BV672" s="267"/>
      <c r="BW672" s="267"/>
      <c r="BX672" s="267"/>
      <c r="BY672" s="267"/>
      <c r="BZ672" s="267"/>
    </row>
    <row r="673" spans="1:78">
      <c r="A673" s="267"/>
      <c r="B673" s="267"/>
      <c r="C673" s="267"/>
      <c r="D673" s="267"/>
      <c r="E673" s="293"/>
      <c r="F673" s="293"/>
      <c r="G673" s="2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</row>
    <row r="674" spans="1:78">
      <c r="A674" s="267"/>
      <c r="B674" s="267"/>
      <c r="C674" s="267"/>
      <c r="D674" s="267"/>
      <c r="E674" s="293"/>
      <c r="F674" s="293"/>
      <c r="G674" s="293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</row>
    <row r="675" spans="1:78">
      <c r="A675" s="267"/>
      <c r="B675" s="267"/>
      <c r="C675" s="267"/>
      <c r="D675" s="267"/>
      <c r="E675" s="293"/>
      <c r="F675" s="293"/>
      <c r="G675" s="293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</row>
    <row r="676" spans="1:78">
      <c r="A676" s="267"/>
      <c r="B676" s="267"/>
      <c r="C676" s="267"/>
      <c r="D676" s="267"/>
      <c r="E676" s="293"/>
      <c r="F676" s="293"/>
      <c r="G676" s="293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</row>
    <row r="677" spans="1:78">
      <c r="A677" s="267"/>
      <c r="B677" s="267"/>
      <c r="C677" s="267"/>
      <c r="D677" s="267"/>
      <c r="E677" s="293"/>
      <c r="F677" s="293"/>
      <c r="G677" s="293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</row>
    <row r="678" spans="1:78">
      <c r="A678" s="267"/>
      <c r="B678" s="267"/>
      <c r="C678" s="267"/>
      <c r="D678" s="267"/>
      <c r="E678" s="293"/>
      <c r="F678" s="293"/>
      <c r="G678" s="293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</row>
    <row r="679" spans="1:78">
      <c r="A679" s="267"/>
      <c r="B679" s="267"/>
      <c r="C679" s="267"/>
      <c r="D679" s="267"/>
      <c r="E679" s="293"/>
      <c r="F679" s="293"/>
      <c r="G679" s="293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</row>
    <row r="680" spans="1:78">
      <c r="A680" s="267"/>
      <c r="B680" s="267"/>
      <c r="C680" s="267"/>
      <c r="D680" s="267"/>
      <c r="E680" s="293"/>
      <c r="F680" s="293"/>
      <c r="G680" s="293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  <c r="AO680" s="267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67"/>
      <c r="BD680" s="267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67"/>
      <c r="BS680" s="267"/>
      <c r="BT680" s="267"/>
      <c r="BU680" s="267"/>
      <c r="BV680" s="267"/>
      <c r="BW680" s="267"/>
      <c r="BX680" s="267"/>
      <c r="BY680" s="267"/>
      <c r="BZ680" s="267"/>
    </row>
    <row r="681" spans="1:78">
      <c r="A681" s="267"/>
      <c r="B681" s="267"/>
      <c r="C681" s="267"/>
      <c r="D681" s="267"/>
      <c r="E681" s="293"/>
      <c r="F681" s="293"/>
      <c r="G681" s="293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</row>
    <row r="682" spans="1:78">
      <c r="A682" s="267"/>
      <c r="B682" s="267"/>
      <c r="C682" s="267"/>
      <c r="D682" s="267"/>
      <c r="E682" s="293"/>
      <c r="F682" s="293"/>
      <c r="G682" s="293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</row>
    <row r="683" spans="1:78">
      <c r="A683" s="267"/>
      <c r="B683" s="267"/>
      <c r="C683" s="267"/>
      <c r="D683" s="267"/>
      <c r="E683" s="293"/>
      <c r="F683" s="293"/>
      <c r="G683" s="293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</row>
    <row r="684" spans="1:78">
      <c r="A684" s="267"/>
      <c r="B684" s="267"/>
      <c r="C684" s="267"/>
      <c r="D684" s="267"/>
      <c r="E684" s="293"/>
      <c r="F684" s="293"/>
      <c r="G684" s="293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</row>
    <row r="685" spans="1:78">
      <c r="A685" s="267"/>
      <c r="B685" s="267"/>
      <c r="C685" s="267"/>
      <c r="D685" s="267"/>
      <c r="E685" s="293"/>
      <c r="F685" s="293"/>
      <c r="G685" s="293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</row>
    <row r="686" spans="1:78">
      <c r="A686" s="267"/>
      <c r="B686" s="267"/>
      <c r="C686" s="267"/>
      <c r="D686" s="267"/>
      <c r="E686" s="293"/>
      <c r="F686" s="293"/>
      <c r="G686" s="293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</row>
    <row r="687" spans="1:78">
      <c r="A687" s="267"/>
      <c r="B687" s="267"/>
      <c r="C687" s="267"/>
      <c r="D687" s="267"/>
      <c r="E687" s="293"/>
      <c r="F687" s="293"/>
      <c r="G687" s="293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</row>
    <row r="688" spans="1:78">
      <c r="A688" s="267"/>
      <c r="B688" s="267"/>
      <c r="C688" s="267"/>
      <c r="D688" s="267"/>
      <c r="E688" s="293"/>
      <c r="F688" s="293"/>
      <c r="G688" s="293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  <c r="AO688" s="267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67"/>
      <c r="BD688" s="267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67"/>
      <c r="BS688" s="267"/>
      <c r="BT688" s="267"/>
      <c r="BU688" s="267"/>
      <c r="BV688" s="267"/>
      <c r="BW688" s="267"/>
      <c r="BX688" s="267"/>
      <c r="BY688" s="267"/>
      <c r="BZ688" s="267"/>
    </row>
    <row r="689" spans="1:78">
      <c r="A689" s="267"/>
      <c r="B689" s="267"/>
      <c r="C689" s="267"/>
      <c r="D689" s="267"/>
      <c r="E689" s="293"/>
      <c r="F689" s="293"/>
      <c r="G689" s="293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</row>
    <row r="690" spans="1:78">
      <c r="A690" s="267"/>
      <c r="B690" s="267"/>
      <c r="C690" s="267"/>
      <c r="D690" s="267"/>
      <c r="E690" s="293"/>
      <c r="F690" s="293"/>
      <c r="G690" s="293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</row>
    <row r="691" spans="1:78">
      <c r="A691" s="267"/>
      <c r="B691" s="267"/>
      <c r="C691" s="267"/>
      <c r="D691" s="267"/>
      <c r="E691" s="293"/>
      <c r="F691" s="293"/>
      <c r="G691" s="293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</row>
    <row r="692" spans="1:78">
      <c r="A692" s="267"/>
      <c r="B692" s="267"/>
      <c r="C692" s="267"/>
      <c r="D692" s="267"/>
      <c r="E692" s="293"/>
      <c r="F692" s="293"/>
      <c r="G692" s="293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67"/>
      <c r="BS692" s="267"/>
      <c r="BT692" s="267"/>
      <c r="BU692" s="267"/>
      <c r="BV692" s="267"/>
      <c r="BW692" s="267"/>
      <c r="BX692" s="267"/>
      <c r="BY692" s="267"/>
      <c r="BZ692" s="267"/>
    </row>
    <row r="693" spans="1:78">
      <c r="A693" s="267"/>
      <c r="B693" s="267"/>
      <c r="C693" s="267"/>
      <c r="D693" s="267"/>
      <c r="E693" s="293"/>
      <c r="F693" s="293"/>
      <c r="G693" s="293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</row>
    <row r="694" spans="1:78">
      <c r="A694" s="267"/>
      <c r="B694" s="267"/>
      <c r="C694" s="267"/>
      <c r="D694" s="267"/>
      <c r="E694" s="293"/>
      <c r="F694" s="293"/>
      <c r="G694" s="293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  <c r="AO694" s="267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67"/>
      <c r="BD694" s="267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67"/>
      <c r="BS694" s="267"/>
      <c r="BT694" s="267"/>
      <c r="BU694" s="267"/>
      <c r="BV694" s="267"/>
      <c r="BW694" s="267"/>
      <c r="BX694" s="267"/>
      <c r="BY694" s="267"/>
      <c r="BZ694" s="267"/>
    </row>
    <row r="695" spans="1:78">
      <c r="A695" s="267"/>
      <c r="B695" s="267"/>
      <c r="C695" s="267"/>
      <c r="D695" s="267"/>
      <c r="E695" s="293"/>
      <c r="F695" s="293"/>
      <c r="G695" s="293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</row>
    <row r="696" spans="1:78">
      <c r="A696" s="267"/>
      <c r="B696" s="267"/>
      <c r="C696" s="267"/>
      <c r="D696" s="267"/>
      <c r="E696" s="293"/>
      <c r="F696" s="293"/>
      <c r="G696" s="293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  <c r="AO696" s="267"/>
      <c r="AP696" s="267"/>
      <c r="AQ696" s="267"/>
      <c r="AR696" s="267"/>
      <c r="AS696" s="267"/>
      <c r="AT696" s="267"/>
      <c r="AU696" s="267"/>
      <c r="AV696" s="267"/>
      <c r="AW696" s="267"/>
      <c r="AX696" s="267"/>
      <c r="AY696" s="267"/>
      <c r="AZ696" s="267"/>
      <c r="BA696" s="267"/>
      <c r="BB696" s="267"/>
      <c r="BC696" s="267"/>
      <c r="BD696" s="267"/>
      <c r="BE696" s="267"/>
      <c r="BF696" s="267"/>
      <c r="BG696" s="267"/>
      <c r="BH696" s="267"/>
      <c r="BI696" s="267"/>
      <c r="BJ696" s="267"/>
      <c r="BK696" s="267"/>
      <c r="BL696" s="267"/>
      <c r="BM696" s="267"/>
      <c r="BN696" s="267"/>
      <c r="BO696" s="267"/>
      <c r="BP696" s="267"/>
      <c r="BQ696" s="267"/>
      <c r="BR696" s="267"/>
      <c r="BS696" s="267"/>
      <c r="BT696" s="267"/>
      <c r="BU696" s="267"/>
      <c r="BV696" s="267"/>
      <c r="BW696" s="267"/>
      <c r="BX696" s="267"/>
      <c r="BY696" s="267"/>
      <c r="BZ696" s="267"/>
    </row>
    <row r="697" spans="1:78">
      <c r="A697" s="267"/>
      <c r="B697" s="267"/>
      <c r="C697" s="267"/>
      <c r="D697" s="267"/>
      <c r="E697" s="293"/>
      <c r="F697" s="293"/>
      <c r="G697" s="293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</row>
    <row r="698" spans="1:78">
      <c r="A698" s="267"/>
      <c r="B698" s="267"/>
      <c r="C698" s="267"/>
      <c r="D698" s="267"/>
      <c r="E698" s="293"/>
      <c r="F698" s="293"/>
      <c r="G698" s="293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  <c r="AO698" s="267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67"/>
      <c r="BD698" s="267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67"/>
      <c r="BS698" s="267"/>
      <c r="BT698" s="267"/>
      <c r="BU698" s="267"/>
      <c r="BV698" s="267"/>
      <c r="BW698" s="267"/>
      <c r="BX698" s="267"/>
      <c r="BY698" s="267"/>
      <c r="BZ698" s="267"/>
    </row>
    <row r="699" spans="1:78">
      <c r="A699" s="267"/>
      <c r="B699" s="267"/>
      <c r="C699" s="267"/>
      <c r="D699" s="267"/>
      <c r="E699" s="293"/>
      <c r="F699" s="293"/>
      <c r="G699" s="293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</row>
    <row r="700" spans="1:78">
      <c r="A700" s="267"/>
      <c r="B700" s="267"/>
      <c r="C700" s="267"/>
      <c r="D700" s="267"/>
      <c r="E700" s="293"/>
      <c r="F700" s="293"/>
      <c r="G700" s="293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  <c r="AO700" s="267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67"/>
      <c r="BD700" s="267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67"/>
      <c r="BS700" s="267"/>
      <c r="BT700" s="267"/>
      <c r="BU700" s="267"/>
      <c r="BV700" s="267"/>
      <c r="BW700" s="267"/>
      <c r="BX700" s="267"/>
      <c r="BY700" s="267"/>
      <c r="BZ700" s="267"/>
    </row>
    <row r="701" spans="1:78">
      <c r="A701" s="267"/>
      <c r="B701" s="267"/>
      <c r="C701" s="267"/>
      <c r="D701" s="267"/>
      <c r="E701" s="293"/>
      <c r="F701" s="293"/>
      <c r="G701" s="293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</row>
    <row r="702" spans="1:78">
      <c r="A702" s="267"/>
      <c r="B702" s="267"/>
      <c r="C702" s="267"/>
      <c r="D702" s="267"/>
      <c r="E702" s="293"/>
      <c r="F702" s="293"/>
      <c r="G702" s="293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</row>
    <row r="703" spans="1:78">
      <c r="A703" s="267"/>
      <c r="B703" s="267"/>
      <c r="C703" s="267"/>
      <c r="D703" s="267"/>
      <c r="E703" s="293"/>
      <c r="F703" s="293"/>
      <c r="G703" s="293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  <c r="AO703" s="267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67"/>
      <c r="BD703" s="267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67"/>
      <c r="BS703" s="267"/>
      <c r="BT703" s="267"/>
      <c r="BU703" s="267"/>
      <c r="BV703" s="267"/>
      <c r="BW703" s="267"/>
      <c r="BX703" s="267"/>
      <c r="BY703" s="267"/>
      <c r="BZ703" s="267"/>
    </row>
    <row r="704" spans="1:78">
      <c r="A704" s="267"/>
      <c r="B704" s="267"/>
      <c r="C704" s="267"/>
      <c r="D704" s="267"/>
      <c r="E704" s="293"/>
      <c r="F704" s="293"/>
      <c r="G704" s="293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  <c r="AO704" s="267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67"/>
      <c r="BD704" s="267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67"/>
      <c r="BS704" s="267"/>
      <c r="BT704" s="267"/>
      <c r="BU704" s="267"/>
      <c r="BV704" s="267"/>
      <c r="BW704" s="267"/>
      <c r="BX704" s="267"/>
      <c r="BY704" s="267"/>
      <c r="BZ704" s="267"/>
    </row>
    <row r="705" spans="1:78">
      <c r="A705" s="267"/>
      <c r="B705" s="267"/>
      <c r="C705" s="267"/>
      <c r="D705" s="267"/>
      <c r="E705" s="293"/>
      <c r="F705" s="293"/>
      <c r="G705" s="293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</row>
    <row r="706" spans="1:78">
      <c r="A706" s="267"/>
      <c r="B706" s="267"/>
      <c r="C706" s="267"/>
      <c r="D706" s="267"/>
      <c r="E706" s="293"/>
      <c r="F706" s="293"/>
      <c r="G706" s="293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  <c r="AO706" s="267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67"/>
      <c r="BD706" s="267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67"/>
      <c r="BS706" s="267"/>
      <c r="BT706" s="267"/>
      <c r="BU706" s="267"/>
      <c r="BV706" s="267"/>
      <c r="BW706" s="267"/>
      <c r="BX706" s="267"/>
      <c r="BY706" s="267"/>
      <c r="BZ706" s="267"/>
    </row>
    <row r="707" spans="1:78">
      <c r="A707" s="267"/>
      <c r="B707" s="267"/>
      <c r="C707" s="267"/>
      <c r="D707" s="267"/>
      <c r="E707" s="293"/>
      <c r="F707" s="293"/>
      <c r="G707" s="293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</row>
    <row r="708" spans="1:78">
      <c r="A708" s="267"/>
      <c r="B708" s="267"/>
      <c r="C708" s="267"/>
      <c r="D708" s="267"/>
      <c r="E708" s="293"/>
      <c r="F708" s="293"/>
      <c r="G708" s="293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  <c r="AO708" s="267"/>
      <c r="AP708" s="267"/>
      <c r="AQ708" s="267"/>
      <c r="AR708" s="267"/>
      <c r="AS708" s="267"/>
      <c r="AT708" s="267"/>
      <c r="AU708" s="267"/>
      <c r="AV708" s="267"/>
      <c r="AW708" s="267"/>
      <c r="AX708" s="267"/>
      <c r="AY708" s="267"/>
      <c r="AZ708" s="267"/>
      <c r="BA708" s="267"/>
      <c r="BB708" s="267"/>
      <c r="BC708" s="267"/>
      <c r="BD708" s="267"/>
      <c r="BE708" s="267"/>
      <c r="BF708" s="267"/>
      <c r="BG708" s="267"/>
      <c r="BH708" s="267"/>
      <c r="BI708" s="267"/>
      <c r="BJ708" s="267"/>
      <c r="BK708" s="267"/>
      <c r="BL708" s="267"/>
      <c r="BM708" s="267"/>
      <c r="BN708" s="267"/>
      <c r="BO708" s="267"/>
      <c r="BP708" s="267"/>
      <c r="BQ708" s="267"/>
      <c r="BR708" s="267"/>
      <c r="BS708" s="267"/>
      <c r="BT708" s="267"/>
      <c r="BU708" s="267"/>
      <c r="BV708" s="267"/>
      <c r="BW708" s="267"/>
      <c r="BX708" s="267"/>
      <c r="BY708" s="267"/>
      <c r="BZ708" s="267"/>
    </row>
    <row r="709" spans="1:78">
      <c r="A709" s="267"/>
      <c r="B709" s="267"/>
      <c r="C709" s="267"/>
      <c r="D709" s="267"/>
      <c r="E709" s="293"/>
      <c r="F709" s="293"/>
      <c r="G709" s="293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</row>
    <row r="710" spans="1:78">
      <c r="A710" s="267"/>
      <c r="B710" s="267"/>
      <c r="C710" s="267"/>
      <c r="D710" s="267"/>
      <c r="E710" s="293"/>
      <c r="F710" s="293"/>
      <c r="G710" s="293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  <c r="AO710" s="267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67"/>
      <c r="BD710" s="267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67"/>
      <c r="BS710" s="267"/>
      <c r="BT710" s="267"/>
      <c r="BU710" s="267"/>
      <c r="BV710" s="267"/>
      <c r="BW710" s="267"/>
      <c r="BX710" s="267"/>
      <c r="BY710" s="267"/>
      <c r="BZ710" s="267"/>
    </row>
    <row r="711" spans="1:78">
      <c r="A711" s="267"/>
      <c r="B711" s="267"/>
      <c r="C711" s="267"/>
      <c r="D711" s="267"/>
      <c r="E711" s="293"/>
      <c r="F711" s="293"/>
      <c r="G711" s="293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</row>
    <row r="712" spans="1:78">
      <c r="A712" s="267"/>
      <c r="B712" s="267"/>
      <c r="C712" s="267"/>
      <c r="D712" s="267"/>
      <c r="E712" s="293"/>
      <c r="F712" s="293"/>
      <c r="G712" s="293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</row>
    <row r="713" spans="1:78">
      <c r="A713" s="267"/>
      <c r="B713" s="267"/>
      <c r="C713" s="267"/>
      <c r="D713" s="267"/>
      <c r="E713" s="293"/>
      <c r="F713" s="293"/>
      <c r="G713" s="293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  <c r="AO713" s="267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67"/>
      <c r="BD713" s="267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67"/>
      <c r="BS713" s="267"/>
      <c r="BT713" s="267"/>
      <c r="BU713" s="267"/>
      <c r="BV713" s="267"/>
      <c r="BW713" s="267"/>
      <c r="BX713" s="267"/>
      <c r="BY713" s="267"/>
      <c r="BZ713" s="267"/>
    </row>
    <row r="714" spans="1:78">
      <c r="A714" s="267"/>
      <c r="B714" s="267"/>
      <c r="C714" s="267"/>
      <c r="D714" s="267"/>
      <c r="E714" s="293"/>
      <c r="F714" s="293"/>
      <c r="G714" s="293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</row>
    <row r="715" spans="1:78">
      <c r="A715" s="267"/>
      <c r="B715" s="267"/>
      <c r="C715" s="267"/>
      <c r="D715" s="267"/>
      <c r="E715" s="293"/>
      <c r="F715" s="293"/>
      <c r="G715" s="293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</row>
    <row r="716" spans="1:78">
      <c r="A716" s="267"/>
      <c r="B716" s="267"/>
      <c r="C716" s="267"/>
      <c r="D716" s="267"/>
      <c r="E716" s="293"/>
      <c r="F716" s="293"/>
      <c r="G716" s="293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  <c r="AO716" s="267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67"/>
      <c r="BD716" s="267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67"/>
      <c r="BS716" s="267"/>
      <c r="BT716" s="267"/>
      <c r="BU716" s="267"/>
      <c r="BV716" s="267"/>
      <c r="BW716" s="267"/>
      <c r="BX716" s="267"/>
      <c r="BY716" s="267"/>
      <c r="BZ716" s="267"/>
    </row>
    <row r="717" spans="1:78">
      <c r="A717" s="267"/>
      <c r="B717" s="267"/>
      <c r="C717" s="267"/>
      <c r="D717" s="267"/>
      <c r="E717" s="293"/>
      <c r="F717" s="293"/>
      <c r="G717" s="293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  <c r="AO717" s="267"/>
      <c r="AP717" s="267"/>
      <c r="AQ717" s="267"/>
      <c r="AR717" s="267"/>
      <c r="AS717" s="267"/>
      <c r="AT717" s="267"/>
      <c r="AU717" s="267"/>
      <c r="AV717" s="267"/>
      <c r="AW717" s="267"/>
      <c r="AX717" s="267"/>
      <c r="AY717" s="267"/>
      <c r="AZ717" s="267"/>
      <c r="BA717" s="267"/>
      <c r="BB717" s="267"/>
      <c r="BC717" s="267"/>
      <c r="BD717" s="267"/>
      <c r="BE717" s="267"/>
      <c r="BF717" s="267"/>
      <c r="BG717" s="267"/>
      <c r="BH717" s="267"/>
      <c r="BI717" s="267"/>
      <c r="BJ717" s="267"/>
      <c r="BK717" s="267"/>
      <c r="BL717" s="267"/>
      <c r="BM717" s="267"/>
      <c r="BN717" s="267"/>
      <c r="BO717" s="267"/>
      <c r="BP717" s="267"/>
      <c r="BQ717" s="267"/>
      <c r="BR717" s="267"/>
      <c r="BS717" s="267"/>
      <c r="BT717" s="267"/>
      <c r="BU717" s="267"/>
      <c r="BV717" s="267"/>
      <c r="BW717" s="267"/>
      <c r="BX717" s="267"/>
      <c r="BY717" s="267"/>
      <c r="BZ717" s="267"/>
    </row>
    <row r="718" spans="1:78">
      <c r="A718" s="267"/>
      <c r="B718" s="267"/>
      <c r="C718" s="267"/>
      <c r="D718" s="267"/>
      <c r="E718" s="293"/>
      <c r="F718" s="293"/>
      <c r="G718" s="293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</row>
    <row r="719" spans="1:78">
      <c r="A719" s="267"/>
      <c r="B719" s="267"/>
      <c r="C719" s="267"/>
      <c r="D719" s="267"/>
      <c r="E719" s="293"/>
      <c r="F719" s="293"/>
      <c r="G719" s="293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</row>
    <row r="720" spans="1:78">
      <c r="A720" s="267"/>
      <c r="B720" s="267"/>
      <c r="C720" s="267"/>
      <c r="D720" s="267"/>
      <c r="E720" s="293"/>
      <c r="F720" s="293"/>
      <c r="G720" s="293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</row>
    <row r="721" spans="1:78">
      <c r="A721" s="267"/>
      <c r="B721" s="267"/>
      <c r="C721" s="267"/>
      <c r="D721" s="267"/>
      <c r="E721" s="293"/>
      <c r="F721" s="293"/>
      <c r="G721" s="293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</row>
    <row r="722" spans="1:78">
      <c r="A722" s="267"/>
      <c r="B722" s="267"/>
      <c r="C722" s="267"/>
      <c r="D722" s="267"/>
      <c r="E722" s="293"/>
      <c r="F722" s="293"/>
      <c r="G722" s="293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  <c r="AS722" s="267"/>
      <c r="AT722" s="267"/>
      <c r="AU722" s="267"/>
      <c r="AV722" s="267"/>
      <c r="AW722" s="267"/>
      <c r="AX722" s="267"/>
      <c r="AY722" s="267"/>
      <c r="AZ722" s="267"/>
      <c r="BA722" s="267"/>
      <c r="BB722" s="267"/>
      <c r="BC722" s="267"/>
      <c r="BD722" s="267"/>
      <c r="BE722" s="267"/>
      <c r="BF722" s="267"/>
      <c r="BG722" s="267"/>
      <c r="BH722" s="267"/>
      <c r="BI722" s="267"/>
      <c r="BJ722" s="267"/>
      <c r="BK722" s="267"/>
      <c r="BL722" s="267"/>
      <c r="BM722" s="267"/>
      <c r="BN722" s="267"/>
      <c r="BO722" s="267"/>
      <c r="BP722" s="267"/>
      <c r="BQ722" s="267"/>
      <c r="BR722" s="267"/>
      <c r="BS722" s="267"/>
      <c r="BT722" s="267"/>
      <c r="BU722" s="267"/>
      <c r="BV722" s="267"/>
      <c r="BW722" s="267"/>
      <c r="BX722" s="267"/>
      <c r="BY722" s="267"/>
      <c r="BZ722" s="267"/>
    </row>
    <row r="723" spans="1:78">
      <c r="A723" s="267"/>
      <c r="B723" s="267"/>
      <c r="C723" s="267"/>
      <c r="D723" s="267"/>
      <c r="E723" s="293"/>
      <c r="F723" s="293"/>
      <c r="G723" s="293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</row>
    <row r="724" spans="1:78">
      <c r="A724" s="267"/>
      <c r="B724" s="267"/>
      <c r="C724" s="267"/>
      <c r="D724" s="267"/>
      <c r="E724" s="293"/>
      <c r="F724" s="293"/>
      <c r="G724" s="293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</row>
    <row r="725" spans="1:78">
      <c r="A725" s="267"/>
      <c r="B725" s="267"/>
      <c r="C725" s="267"/>
      <c r="D725" s="267"/>
      <c r="E725" s="293"/>
      <c r="F725" s="293"/>
      <c r="G725" s="293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  <c r="AO725" s="267"/>
      <c r="AP725" s="267"/>
      <c r="AQ725" s="267"/>
      <c r="AR725" s="267"/>
      <c r="AS725" s="267"/>
      <c r="AT725" s="267"/>
      <c r="AU725" s="267"/>
      <c r="AV725" s="267"/>
      <c r="AW725" s="267"/>
      <c r="AX725" s="267"/>
      <c r="AY725" s="267"/>
      <c r="AZ725" s="267"/>
      <c r="BA725" s="267"/>
      <c r="BB725" s="267"/>
      <c r="BC725" s="267"/>
      <c r="BD725" s="267"/>
      <c r="BE725" s="267"/>
      <c r="BF725" s="267"/>
      <c r="BG725" s="267"/>
      <c r="BH725" s="267"/>
      <c r="BI725" s="267"/>
      <c r="BJ725" s="267"/>
      <c r="BK725" s="267"/>
      <c r="BL725" s="267"/>
      <c r="BM725" s="267"/>
      <c r="BN725" s="267"/>
      <c r="BO725" s="267"/>
      <c r="BP725" s="267"/>
      <c r="BQ725" s="267"/>
      <c r="BR725" s="267"/>
      <c r="BS725" s="267"/>
      <c r="BT725" s="267"/>
      <c r="BU725" s="267"/>
      <c r="BV725" s="267"/>
      <c r="BW725" s="267"/>
      <c r="BX725" s="267"/>
      <c r="BY725" s="267"/>
      <c r="BZ725" s="267"/>
    </row>
    <row r="726" spans="1:78">
      <c r="A726" s="267"/>
      <c r="B726" s="267"/>
      <c r="C726" s="267"/>
      <c r="D726" s="267"/>
      <c r="E726" s="293"/>
      <c r="F726" s="293"/>
      <c r="G726" s="293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</row>
    <row r="727" spans="1:78">
      <c r="A727" s="267"/>
      <c r="B727" s="267"/>
      <c r="C727" s="267"/>
      <c r="D727" s="267"/>
      <c r="E727" s="293"/>
      <c r="F727" s="293"/>
      <c r="G727" s="293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</row>
    <row r="728" spans="1:78">
      <c r="A728" s="267"/>
      <c r="B728" s="267"/>
      <c r="C728" s="267"/>
      <c r="D728" s="267"/>
      <c r="E728" s="293"/>
      <c r="F728" s="293"/>
      <c r="G728" s="293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</row>
    <row r="729" spans="1:78">
      <c r="A729" s="267"/>
      <c r="B729" s="267"/>
      <c r="C729" s="267"/>
      <c r="D729" s="267"/>
      <c r="E729" s="293"/>
      <c r="F729" s="293"/>
      <c r="G729" s="293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  <c r="AO729" s="267"/>
      <c r="AP729" s="267"/>
      <c r="AQ729" s="267"/>
      <c r="AR729" s="267"/>
      <c r="AS729" s="267"/>
      <c r="AT729" s="267"/>
      <c r="AU729" s="267"/>
      <c r="AV729" s="267"/>
      <c r="AW729" s="267"/>
      <c r="AX729" s="267"/>
      <c r="AY729" s="267"/>
      <c r="AZ729" s="267"/>
      <c r="BA729" s="267"/>
      <c r="BB729" s="267"/>
      <c r="BC729" s="267"/>
      <c r="BD729" s="267"/>
      <c r="BE729" s="267"/>
      <c r="BF729" s="267"/>
      <c r="BG729" s="267"/>
      <c r="BH729" s="267"/>
      <c r="BI729" s="267"/>
      <c r="BJ729" s="267"/>
      <c r="BK729" s="267"/>
      <c r="BL729" s="267"/>
      <c r="BM729" s="267"/>
      <c r="BN729" s="267"/>
      <c r="BO729" s="267"/>
      <c r="BP729" s="267"/>
      <c r="BQ729" s="267"/>
      <c r="BR729" s="267"/>
      <c r="BS729" s="267"/>
      <c r="BT729" s="267"/>
      <c r="BU729" s="267"/>
      <c r="BV729" s="267"/>
      <c r="BW729" s="267"/>
      <c r="BX729" s="267"/>
      <c r="BY729" s="267"/>
      <c r="BZ729" s="267"/>
    </row>
    <row r="730" spans="1:78">
      <c r="A730" s="267"/>
      <c r="B730" s="267"/>
      <c r="C730" s="267"/>
      <c r="D730" s="267"/>
      <c r="E730" s="293"/>
      <c r="F730" s="293"/>
      <c r="G730" s="293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  <c r="AS730" s="267"/>
      <c r="AT730" s="267"/>
      <c r="AU730" s="267"/>
      <c r="AV730" s="267"/>
      <c r="AW730" s="267"/>
      <c r="AX730" s="267"/>
      <c r="AY730" s="267"/>
      <c r="AZ730" s="267"/>
      <c r="BA730" s="267"/>
      <c r="BB730" s="267"/>
      <c r="BC730" s="267"/>
      <c r="BD730" s="267"/>
      <c r="BE730" s="267"/>
      <c r="BF730" s="267"/>
      <c r="BG730" s="267"/>
      <c r="BH730" s="267"/>
      <c r="BI730" s="267"/>
      <c r="BJ730" s="267"/>
      <c r="BK730" s="267"/>
      <c r="BL730" s="267"/>
      <c r="BM730" s="267"/>
      <c r="BN730" s="267"/>
      <c r="BO730" s="267"/>
      <c r="BP730" s="267"/>
      <c r="BQ730" s="267"/>
      <c r="BR730" s="267"/>
      <c r="BS730" s="267"/>
      <c r="BT730" s="267"/>
      <c r="BU730" s="267"/>
      <c r="BV730" s="267"/>
      <c r="BW730" s="267"/>
      <c r="BX730" s="267"/>
      <c r="BY730" s="267"/>
      <c r="BZ730" s="267"/>
    </row>
    <row r="731" spans="1:78">
      <c r="A731" s="267"/>
      <c r="B731" s="267"/>
      <c r="C731" s="267"/>
      <c r="D731" s="267"/>
      <c r="E731" s="293"/>
      <c r="F731" s="293"/>
      <c r="G731" s="293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</row>
    <row r="732" spans="1:78">
      <c r="A732" s="267"/>
      <c r="B732" s="267"/>
      <c r="C732" s="267"/>
      <c r="D732" s="267"/>
      <c r="E732" s="293"/>
      <c r="F732" s="293"/>
      <c r="G732" s="293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</row>
    <row r="733" spans="1:78">
      <c r="A733" s="267"/>
      <c r="B733" s="267"/>
      <c r="C733" s="267"/>
      <c r="D733" s="267"/>
      <c r="E733" s="293"/>
      <c r="F733" s="293"/>
      <c r="G733" s="293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  <c r="AS733" s="267"/>
      <c r="AT733" s="267"/>
      <c r="AU733" s="267"/>
      <c r="AV733" s="267"/>
      <c r="AW733" s="267"/>
      <c r="AX733" s="267"/>
      <c r="AY733" s="267"/>
      <c r="AZ733" s="267"/>
      <c r="BA733" s="267"/>
      <c r="BB733" s="267"/>
      <c r="BC733" s="267"/>
      <c r="BD733" s="267"/>
      <c r="BE733" s="267"/>
      <c r="BF733" s="267"/>
      <c r="BG733" s="267"/>
      <c r="BH733" s="267"/>
      <c r="BI733" s="267"/>
      <c r="BJ733" s="267"/>
      <c r="BK733" s="267"/>
      <c r="BL733" s="267"/>
      <c r="BM733" s="267"/>
      <c r="BN733" s="267"/>
      <c r="BO733" s="267"/>
      <c r="BP733" s="267"/>
      <c r="BQ733" s="267"/>
      <c r="BR733" s="267"/>
      <c r="BS733" s="267"/>
      <c r="BT733" s="267"/>
      <c r="BU733" s="267"/>
      <c r="BV733" s="267"/>
      <c r="BW733" s="267"/>
      <c r="BX733" s="267"/>
      <c r="BY733" s="267"/>
      <c r="BZ733" s="267"/>
    </row>
    <row r="734" spans="1:78">
      <c r="A734" s="267"/>
      <c r="B734" s="267"/>
      <c r="C734" s="267"/>
      <c r="D734" s="267"/>
      <c r="E734" s="293"/>
      <c r="F734" s="293"/>
      <c r="G734" s="293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</row>
    <row r="735" spans="1:78">
      <c r="A735" s="267"/>
      <c r="B735" s="267"/>
      <c r="C735" s="267"/>
      <c r="D735" s="267"/>
      <c r="E735" s="293"/>
      <c r="F735" s="293"/>
      <c r="G735" s="293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  <c r="AO735" s="267"/>
      <c r="AP735" s="267"/>
      <c r="AQ735" s="267"/>
      <c r="AR735" s="267"/>
      <c r="AS735" s="267"/>
      <c r="AT735" s="267"/>
      <c r="AU735" s="267"/>
      <c r="AV735" s="267"/>
      <c r="AW735" s="267"/>
      <c r="AX735" s="267"/>
      <c r="AY735" s="267"/>
      <c r="AZ735" s="267"/>
      <c r="BA735" s="267"/>
      <c r="BB735" s="267"/>
      <c r="BC735" s="267"/>
      <c r="BD735" s="267"/>
      <c r="BE735" s="267"/>
      <c r="BF735" s="267"/>
      <c r="BG735" s="267"/>
      <c r="BH735" s="267"/>
      <c r="BI735" s="267"/>
      <c r="BJ735" s="267"/>
      <c r="BK735" s="267"/>
      <c r="BL735" s="267"/>
      <c r="BM735" s="267"/>
      <c r="BN735" s="267"/>
      <c r="BO735" s="267"/>
      <c r="BP735" s="267"/>
      <c r="BQ735" s="267"/>
      <c r="BR735" s="267"/>
      <c r="BS735" s="267"/>
      <c r="BT735" s="267"/>
      <c r="BU735" s="267"/>
      <c r="BV735" s="267"/>
      <c r="BW735" s="267"/>
      <c r="BX735" s="267"/>
      <c r="BY735" s="267"/>
      <c r="BZ735" s="267"/>
    </row>
    <row r="736" spans="1:78">
      <c r="A736" s="267"/>
      <c r="B736" s="267"/>
      <c r="C736" s="267"/>
      <c r="D736" s="267"/>
      <c r="E736" s="293"/>
      <c r="F736" s="293"/>
      <c r="G736" s="293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  <c r="AS736" s="267"/>
      <c r="AT736" s="267"/>
      <c r="AU736" s="267"/>
      <c r="AV736" s="267"/>
      <c r="AW736" s="267"/>
      <c r="AX736" s="267"/>
      <c r="AY736" s="267"/>
      <c r="AZ736" s="267"/>
      <c r="BA736" s="267"/>
      <c r="BB736" s="267"/>
      <c r="BC736" s="267"/>
      <c r="BD736" s="267"/>
      <c r="BE736" s="267"/>
      <c r="BF736" s="267"/>
      <c r="BG736" s="267"/>
      <c r="BH736" s="267"/>
      <c r="BI736" s="267"/>
      <c r="BJ736" s="267"/>
      <c r="BK736" s="267"/>
      <c r="BL736" s="267"/>
      <c r="BM736" s="267"/>
      <c r="BN736" s="267"/>
      <c r="BO736" s="267"/>
      <c r="BP736" s="267"/>
      <c r="BQ736" s="267"/>
      <c r="BR736" s="267"/>
      <c r="BS736" s="267"/>
      <c r="BT736" s="267"/>
      <c r="BU736" s="267"/>
      <c r="BV736" s="267"/>
      <c r="BW736" s="267"/>
      <c r="BX736" s="267"/>
      <c r="BY736" s="267"/>
      <c r="BZ736" s="267"/>
    </row>
    <row r="737" spans="1:78">
      <c r="A737" s="267"/>
      <c r="B737" s="267"/>
      <c r="C737" s="267"/>
      <c r="D737" s="267"/>
      <c r="E737" s="293"/>
      <c r="F737" s="293"/>
      <c r="G737" s="293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  <c r="AO737" s="267"/>
      <c r="AP737" s="267"/>
      <c r="AQ737" s="267"/>
      <c r="AR737" s="267"/>
      <c r="AS737" s="267"/>
      <c r="AT737" s="267"/>
      <c r="AU737" s="267"/>
      <c r="AV737" s="267"/>
      <c r="AW737" s="267"/>
      <c r="AX737" s="267"/>
      <c r="AY737" s="267"/>
      <c r="AZ737" s="267"/>
      <c r="BA737" s="267"/>
      <c r="BB737" s="267"/>
      <c r="BC737" s="267"/>
      <c r="BD737" s="267"/>
      <c r="BE737" s="267"/>
      <c r="BF737" s="267"/>
      <c r="BG737" s="267"/>
      <c r="BH737" s="267"/>
      <c r="BI737" s="267"/>
      <c r="BJ737" s="267"/>
      <c r="BK737" s="267"/>
      <c r="BL737" s="267"/>
      <c r="BM737" s="267"/>
      <c r="BN737" s="267"/>
      <c r="BO737" s="267"/>
      <c r="BP737" s="267"/>
      <c r="BQ737" s="267"/>
      <c r="BR737" s="267"/>
      <c r="BS737" s="267"/>
      <c r="BT737" s="267"/>
      <c r="BU737" s="267"/>
      <c r="BV737" s="267"/>
      <c r="BW737" s="267"/>
      <c r="BX737" s="267"/>
      <c r="BY737" s="267"/>
      <c r="BZ737" s="267"/>
    </row>
    <row r="738" spans="1:78">
      <c r="A738" s="267"/>
      <c r="B738" s="267"/>
      <c r="C738" s="267"/>
      <c r="D738" s="267"/>
      <c r="E738" s="293"/>
      <c r="F738" s="293"/>
      <c r="G738" s="293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  <c r="AO738" s="267"/>
      <c r="AP738" s="267"/>
      <c r="AQ738" s="267"/>
      <c r="AR738" s="267"/>
      <c r="AS738" s="267"/>
      <c r="AT738" s="267"/>
      <c r="AU738" s="267"/>
      <c r="AV738" s="267"/>
      <c r="AW738" s="267"/>
      <c r="AX738" s="267"/>
      <c r="AY738" s="267"/>
      <c r="AZ738" s="267"/>
      <c r="BA738" s="267"/>
      <c r="BB738" s="267"/>
      <c r="BC738" s="267"/>
      <c r="BD738" s="267"/>
      <c r="BE738" s="267"/>
      <c r="BF738" s="267"/>
      <c r="BG738" s="267"/>
      <c r="BH738" s="267"/>
      <c r="BI738" s="267"/>
      <c r="BJ738" s="267"/>
      <c r="BK738" s="267"/>
      <c r="BL738" s="267"/>
      <c r="BM738" s="267"/>
      <c r="BN738" s="267"/>
      <c r="BO738" s="267"/>
      <c r="BP738" s="267"/>
      <c r="BQ738" s="267"/>
      <c r="BR738" s="267"/>
      <c r="BS738" s="267"/>
      <c r="BT738" s="267"/>
      <c r="BU738" s="267"/>
      <c r="BV738" s="267"/>
      <c r="BW738" s="267"/>
      <c r="BX738" s="267"/>
      <c r="BY738" s="267"/>
      <c r="BZ738" s="267"/>
    </row>
    <row r="739" spans="1:78">
      <c r="A739" s="267"/>
      <c r="B739" s="267"/>
      <c r="C739" s="267"/>
      <c r="D739" s="267"/>
      <c r="E739" s="293"/>
      <c r="F739" s="293"/>
      <c r="G739" s="293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  <c r="AO739" s="267"/>
      <c r="AP739" s="267"/>
      <c r="AQ739" s="267"/>
      <c r="AR739" s="267"/>
      <c r="AS739" s="267"/>
      <c r="AT739" s="267"/>
      <c r="AU739" s="267"/>
      <c r="AV739" s="267"/>
      <c r="AW739" s="267"/>
      <c r="AX739" s="267"/>
      <c r="AY739" s="267"/>
      <c r="AZ739" s="267"/>
      <c r="BA739" s="267"/>
      <c r="BB739" s="267"/>
      <c r="BC739" s="267"/>
      <c r="BD739" s="267"/>
      <c r="BE739" s="267"/>
      <c r="BF739" s="267"/>
      <c r="BG739" s="267"/>
      <c r="BH739" s="267"/>
      <c r="BI739" s="267"/>
      <c r="BJ739" s="267"/>
      <c r="BK739" s="267"/>
      <c r="BL739" s="267"/>
      <c r="BM739" s="267"/>
      <c r="BN739" s="267"/>
      <c r="BO739" s="267"/>
      <c r="BP739" s="267"/>
      <c r="BQ739" s="267"/>
      <c r="BR739" s="267"/>
      <c r="BS739" s="267"/>
      <c r="BT739" s="267"/>
      <c r="BU739" s="267"/>
      <c r="BV739" s="267"/>
      <c r="BW739" s="267"/>
      <c r="BX739" s="267"/>
      <c r="BY739" s="267"/>
      <c r="BZ739" s="267"/>
    </row>
    <row r="740" spans="1:78">
      <c r="A740" s="267"/>
      <c r="B740" s="267"/>
      <c r="C740" s="267"/>
      <c r="D740" s="267"/>
      <c r="E740" s="293"/>
      <c r="F740" s="293"/>
      <c r="G740" s="293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  <c r="AO740" s="267"/>
      <c r="AP740" s="267"/>
      <c r="AQ740" s="267"/>
      <c r="AR740" s="267"/>
      <c r="AS740" s="267"/>
      <c r="AT740" s="267"/>
      <c r="AU740" s="267"/>
      <c r="AV740" s="267"/>
      <c r="AW740" s="267"/>
      <c r="AX740" s="267"/>
      <c r="AY740" s="267"/>
      <c r="AZ740" s="267"/>
      <c r="BA740" s="267"/>
      <c r="BB740" s="267"/>
      <c r="BC740" s="267"/>
      <c r="BD740" s="267"/>
      <c r="BE740" s="267"/>
      <c r="BF740" s="267"/>
      <c r="BG740" s="267"/>
      <c r="BH740" s="267"/>
      <c r="BI740" s="267"/>
      <c r="BJ740" s="267"/>
      <c r="BK740" s="267"/>
      <c r="BL740" s="267"/>
      <c r="BM740" s="267"/>
      <c r="BN740" s="267"/>
      <c r="BO740" s="267"/>
      <c r="BP740" s="267"/>
      <c r="BQ740" s="267"/>
      <c r="BR740" s="267"/>
      <c r="BS740" s="267"/>
      <c r="BT740" s="267"/>
      <c r="BU740" s="267"/>
      <c r="BV740" s="267"/>
      <c r="BW740" s="267"/>
      <c r="BX740" s="267"/>
      <c r="BY740" s="267"/>
      <c r="BZ740" s="267"/>
    </row>
    <row r="741" spans="1:78">
      <c r="A741" s="267"/>
      <c r="B741" s="267"/>
      <c r="C741" s="267"/>
      <c r="D741" s="267"/>
      <c r="E741" s="293"/>
      <c r="F741" s="293"/>
      <c r="G741" s="293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</row>
    <row r="742" spans="1:78">
      <c r="A742" s="267"/>
      <c r="B742" s="267"/>
      <c r="C742" s="267"/>
      <c r="D742" s="267"/>
      <c r="E742" s="293"/>
      <c r="F742" s="293"/>
      <c r="G742" s="293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  <c r="AO742" s="267"/>
      <c r="AP742" s="267"/>
      <c r="AQ742" s="267"/>
      <c r="AR742" s="267"/>
      <c r="AS742" s="267"/>
      <c r="AT742" s="267"/>
      <c r="AU742" s="267"/>
      <c r="AV742" s="267"/>
      <c r="AW742" s="267"/>
      <c r="AX742" s="267"/>
      <c r="AY742" s="267"/>
      <c r="AZ742" s="267"/>
      <c r="BA742" s="267"/>
      <c r="BB742" s="267"/>
      <c r="BC742" s="267"/>
      <c r="BD742" s="267"/>
      <c r="BE742" s="267"/>
      <c r="BF742" s="267"/>
      <c r="BG742" s="267"/>
      <c r="BH742" s="267"/>
      <c r="BI742" s="267"/>
      <c r="BJ742" s="267"/>
      <c r="BK742" s="267"/>
      <c r="BL742" s="267"/>
      <c r="BM742" s="267"/>
      <c r="BN742" s="267"/>
      <c r="BO742" s="267"/>
      <c r="BP742" s="267"/>
      <c r="BQ742" s="267"/>
      <c r="BR742" s="267"/>
      <c r="BS742" s="267"/>
      <c r="BT742" s="267"/>
      <c r="BU742" s="267"/>
      <c r="BV742" s="267"/>
      <c r="BW742" s="267"/>
      <c r="BX742" s="267"/>
      <c r="BY742" s="267"/>
      <c r="BZ742" s="267"/>
    </row>
    <row r="743" spans="1:78">
      <c r="A743" s="267"/>
      <c r="B743" s="267"/>
      <c r="C743" s="267"/>
      <c r="D743" s="267"/>
      <c r="E743" s="293"/>
      <c r="F743" s="293"/>
      <c r="G743" s="293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</row>
    <row r="744" spans="1:78">
      <c r="A744" s="267"/>
      <c r="B744" s="267"/>
      <c r="C744" s="267"/>
      <c r="D744" s="267"/>
      <c r="E744" s="293"/>
      <c r="F744" s="293"/>
      <c r="G744" s="293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  <c r="AO744" s="267"/>
      <c r="AP744" s="267"/>
      <c r="AQ744" s="267"/>
      <c r="AR744" s="267"/>
      <c r="AS744" s="267"/>
      <c r="AT744" s="267"/>
      <c r="AU744" s="267"/>
      <c r="AV744" s="267"/>
      <c r="AW744" s="267"/>
      <c r="AX744" s="267"/>
      <c r="AY744" s="267"/>
      <c r="AZ744" s="267"/>
      <c r="BA744" s="267"/>
      <c r="BB744" s="267"/>
      <c r="BC744" s="267"/>
      <c r="BD744" s="267"/>
      <c r="BE744" s="267"/>
      <c r="BF744" s="267"/>
      <c r="BG744" s="267"/>
      <c r="BH744" s="267"/>
      <c r="BI744" s="267"/>
      <c r="BJ744" s="267"/>
      <c r="BK744" s="267"/>
      <c r="BL744" s="267"/>
      <c r="BM744" s="267"/>
      <c r="BN744" s="267"/>
      <c r="BO744" s="267"/>
      <c r="BP744" s="267"/>
      <c r="BQ744" s="267"/>
      <c r="BR744" s="267"/>
      <c r="BS744" s="267"/>
      <c r="BT744" s="267"/>
      <c r="BU744" s="267"/>
      <c r="BV744" s="267"/>
      <c r="BW744" s="267"/>
      <c r="BX744" s="267"/>
      <c r="BY744" s="267"/>
      <c r="BZ744" s="267"/>
    </row>
    <row r="745" spans="1:78">
      <c r="A745" s="267"/>
      <c r="B745" s="267"/>
      <c r="C745" s="267"/>
      <c r="D745" s="267"/>
      <c r="E745" s="293"/>
      <c r="F745" s="293"/>
      <c r="G745" s="293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</row>
    <row r="746" spans="1:78">
      <c r="A746" s="267"/>
      <c r="B746" s="267"/>
      <c r="C746" s="267"/>
      <c r="D746" s="267"/>
      <c r="E746" s="293"/>
      <c r="F746" s="293"/>
      <c r="G746" s="293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  <c r="AO746" s="267"/>
      <c r="AP746" s="267"/>
      <c r="AQ746" s="267"/>
      <c r="AR746" s="267"/>
      <c r="AS746" s="267"/>
      <c r="AT746" s="267"/>
      <c r="AU746" s="267"/>
      <c r="AV746" s="267"/>
      <c r="AW746" s="267"/>
      <c r="AX746" s="267"/>
      <c r="AY746" s="267"/>
      <c r="AZ746" s="267"/>
      <c r="BA746" s="267"/>
      <c r="BB746" s="267"/>
      <c r="BC746" s="267"/>
      <c r="BD746" s="267"/>
      <c r="BE746" s="267"/>
      <c r="BF746" s="267"/>
      <c r="BG746" s="267"/>
      <c r="BH746" s="267"/>
      <c r="BI746" s="267"/>
      <c r="BJ746" s="267"/>
      <c r="BK746" s="267"/>
      <c r="BL746" s="267"/>
      <c r="BM746" s="267"/>
      <c r="BN746" s="267"/>
      <c r="BO746" s="267"/>
      <c r="BP746" s="267"/>
      <c r="BQ746" s="267"/>
      <c r="BR746" s="267"/>
      <c r="BS746" s="267"/>
      <c r="BT746" s="267"/>
      <c r="BU746" s="267"/>
      <c r="BV746" s="267"/>
      <c r="BW746" s="267"/>
      <c r="BX746" s="267"/>
      <c r="BY746" s="267"/>
      <c r="BZ746" s="267"/>
    </row>
    <row r="747" spans="1:78">
      <c r="A747" s="267"/>
      <c r="B747" s="267"/>
      <c r="C747" s="267"/>
      <c r="D747" s="267"/>
      <c r="E747" s="293"/>
      <c r="F747" s="293"/>
      <c r="G747" s="293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</row>
    <row r="748" spans="1:78">
      <c r="A748" s="267"/>
      <c r="B748" s="267"/>
      <c r="C748" s="267"/>
      <c r="D748" s="267"/>
      <c r="E748" s="293"/>
      <c r="F748" s="293"/>
      <c r="G748" s="293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  <c r="AO748" s="267"/>
      <c r="AP748" s="267"/>
      <c r="AQ748" s="267"/>
      <c r="AR748" s="267"/>
      <c r="AS748" s="267"/>
      <c r="AT748" s="267"/>
      <c r="AU748" s="267"/>
      <c r="AV748" s="267"/>
      <c r="AW748" s="267"/>
      <c r="AX748" s="267"/>
      <c r="AY748" s="267"/>
      <c r="AZ748" s="267"/>
      <c r="BA748" s="267"/>
      <c r="BB748" s="267"/>
      <c r="BC748" s="267"/>
      <c r="BD748" s="267"/>
      <c r="BE748" s="267"/>
      <c r="BF748" s="267"/>
      <c r="BG748" s="267"/>
      <c r="BH748" s="267"/>
      <c r="BI748" s="267"/>
      <c r="BJ748" s="267"/>
      <c r="BK748" s="267"/>
      <c r="BL748" s="267"/>
      <c r="BM748" s="267"/>
      <c r="BN748" s="267"/>
      <c r="BO748" s="267"/>
      <c r="BP748" s="267"/>
      <c r="BQ748" s="267"/>
      <c r="BR748" s="267"/>
      <c r="BS748" s="267"/>
      <c r="BT748" s="267"/>
      <c r="BU748" s="267"/>
      <c r="BV748" s="267"/>
      <c r="BW748" s="267"/>
      <c r="BX748" s="267"/>
      <c r="BY748" s="267"/>
      <c r="BZ748" s="267"/>
    </row>
    <row r="749" spans="1:78">
      <c r="A749" s="267"/>
      <c r="B749" s="267"/>
      <c r="C749" s="267"/>
      <c r="D749" s="267"/>
      <c r="E749" s="293"/>
      <c r="F749" s="293"/>
      <c r="G749" s="293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</row>
    <row r="750" spans="1:78">
      <c r="A750" s="267"/>
      <c r="B750" s="267"/>
      <c r="C750" s="267"/>
      <c r="D750" s="267"/>
      <c r="E750" s="293"/>
      <c r="F750" s="293"/>
      <c r="G750" s="293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  <c r="AO750" s="267"/>
      <c r="AP750" s="267"/>
      <c r="AQ750" s="267"/>
      <c r="AR750" s="267"/>
      <c r="AS750" s="267"/>
      <c r="AT750" s="267"/>
      <c r="AU750" s="267"/>
      <c r="AV750" s="267"/>
      <c r="AW750" s="267"/>
      <c r="AX750" s="267"/>
      <c r="AY750" s="267"/>
      <c r="AZ750" s="267"/>
      <c r="BA750" s="267"/>
      <c r="BB750" s="267"/>
      <c r="BC750" s="267"/>
      <c r="BD750" s="267"/>
      <c r="BE750" s="267"/>
      <c r="BF750" s="267"/>
      <c r="BG750" s="267"/>
      <c r="BH750" s="267"/>
      <c r="BI750" s="267"/>
      <c r="BJ750" s="267"/>
      <c r="BK750" s="267"/>
      <c r="BL750" s="267"/>
      <c r="BM750" s="267"/>
      <c r="BN750" s="267"/>
      <c r="BO750" s="267"/>
      <c r="BP750" s="267"/>
      <c r="BQ750" s="267"/>
      <c r="BR750" s="267"/>
      <c r="BS750" s="267"/>
      <c r="BT750" s="267"/>
      <c r="BU750" s="267"/>
      <c r="BV750" s="267"/>
      <c r="BW750" s="267"/>
      <c r="BX750" s="267"/>
      <c r="BY750" s="267"/>
      <c r="BZ750" s="267"/>
    </row>
    <row r="751" spans="1:78">
      <c r="A751" s="267"/>
      <c r="B751" s="267"/>
      <c r="C751" s="267"/>
      <c r="D751" s="267"/>
      <c r="E751" s="293"/>
      <c r="F751" s="293"/>
      <c r="G751" s="293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</row>
    <row r="752" spans="1:78">
      <c r="A752" s="267"/>
      <c r="B752" s="267"/>
      <c r="C752" s="267"/>
      <c r="D752" s="267"/>
      <c r="E752" s="293"/>
      <c r="F752" s="293"/>
      <c r="G752" s="293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  <c r="AO752" s="267"/>
      <c r="AP752" s="267"/>
      <c r="AQ752" s="267"/>
      <c r="AR752" s="267"/>
      <c r="AS752" s="267"/>
      <c r="AT752" s="267"/>
      <c r="AU752" s="267"/>
      <c r="AV752" s="267"/>
      <c r="AW752" s="267"/>
      <c r="AX752" s="267"/>
      <c r="AY752" s="267"/>
      <c r="AZ752" s="267"/>
      <c r="BA752" s="267"/>
      <c r="BB752" s="267"/>
      <c r="BC752" s="267"/>
      <c r="BD752" s="267"/>
      <c r="BE752" s="267"/>
      <c r="BF752" s="267"/>
      <c r="BG752" s="267"/>
      <c r="BH752" s="267"/>
      <c r="BI752" s="267"/>
      <c r="BJ752" s="267"/>
      <c r="BK752" s="267"/>
      <c r="BL752" s="267"/>
      <c r="BM752" s="267"/>
      <c r="BN752" s="267"/>
      <c r="BO752" s="267"/>
      <c r="BP752" s="267"/>
      <c r="BQ752" s="267"/>
      <c r="BR752" s="267"/>
      <c r="BS752" s="267"/>
      <c r="BT752" s="267"/>
      <c r="BU752" s="267"/>
      <c r="BV752" s="267"/>
      <c r="BW752" s="267"/>
      <c r="BX752" s="267"/>
      <c r="BY752" s="267"/>
      <c r="BZ752" s="267"/>
    </row>
    <row r="753" spans="1:78">
      <c r="A753" s="267"/>
      <c r="B753" s="267"/>
      <c r="C753" s="267"/>
      <c r="D753" s="267"/>
      <c r="E753" s="293"/>
      <c r="F753" s="293"/>
      <c r="G753" s="293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</row>
    <row r="754" spans="1:78">
      <c r="A754" s="267"/>
      <c r="B754" s="267"/>
      <c r="C754" s="267"/>
      <c r="D754" s="267"/>
      <c r="E754" s="293"/>
      <c r="F754" s="293"/>
      <c r="G754" s="293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</row>
    <row r="755" spans="1:78">
      <c r="A755" s="267"/>
      <c r="B755" s="267"/>
      <c r="C755" s="267"/>
      <c r="D755" s="267"/>
      <c r="E755" s="293"/>
      <c r="F755" s="293"/>
      <c r="G755" s="293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</row>
    <row r="756" spans="1:78">
      <c r="A756" s="267"/>
      <c r="B756" s="267"/>
      <c r="C756" s="267"/>
      <c r="D756" s="267"/>
      <c r="E756" s="293"/>
      <c r="F756" s="293"/>
      <c r="G756" s="293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  <c r="AO756" s="267"/>
      <c r="AP756" s="267"/>
      <c r="AQ756" s="267"/>
      <c r="AR756" s="267"/>
      <c r="AS756" s="267"/>
      <c r="AT756" s="267"/>
      <c r="AU756" s="267"/>
      <c r="AV756" s="267"/>
      <c r="AW756" s="267"/>
      <c r="AX756" s="267"/>
      <c r="AY756" s="267"/>
      <c r="AZ756" s="267"/>
      <c r="BA756" s="267"/>
      <c r="BB756" s="267"/>
      <c r="BC756" s="267"/>
      <c r="BD756" s="267"/>
      <c r="BE756" s="267"/>
      <c r="BF756" s="267"/>
      <c r="BG756" s="267"/>
      <c r="BH756" s="267"/>
      <c r="BI756" s="267"/>
      <c r="BJ756" s="267"/>
      <c r="BK756" s="267"/>
      <c r="BL756" s="267"/>
      <c r="BM756" s="267"/>
      <c r="BN756" s="267"/>
      <c r="BO756" s="267"/>
      <c r="BP756" s="267"/>
      <c r="BQ756" s="267"/>
      <c r="BR756" s="267"/>
      <c r="BS756" s="267"/>
      <c r="BT756" s="267"/>
      <c r="BU756" s="267"/>
      <c r="BV756" s="267"/>
      <c r="BW756" s="267"/>
      <c r="BX756" s="267"/>
      <c r="BY756" s="267"/>
      <c r="BZ756" s="267"/>
    </row>
    <row r="757" spans="1:78">
      <c r="A757" s="267"/>
      <c r="B757" s="267"/>
      <c r="C757" s="267"/>
      <c r="D757" s="267"/>
      <c r="E757" s="293"/>
      <c r="F757" s="293"/>
      <c r="G757" s="293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</row>
    <row r="758" spans="1:78">
      <c r="A758" s="267"/>
      <c r="B758" s="267"/>
      <c r="C758" s="267"/>
      <c r="D758" s="267"/>
      <c r="E758" s="293"/>
      <c r="F758" s="293"/>
      <c r="G758" s="293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</row>
    <row r="759" spans="1:78">
      <c r="A759" s="267"/>
      <c r="B759" s="267"/>
      <c r="C759" s="267"/>
      <c r="D759" s="267"/>
      <c r="E759" s="293"/>
      <c r="F759" s="293"/>
      <c r="G759" s="293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</row>
    <row r="760" spans="1:78">
      <c r="A760" s="267"/>
      <c r="B760" s="267"/>
      <c r="C760" s="267"/>
      <c r="D760" s="267"/>
      <c r="E760" s="293"/>
      <c r="F760" s="293"/>
      <c r="G760" s="293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  <c r="AO760" s="267"/>
      <c r="AP760" s="267"/>
      <c r="AQ760" s="267"/>
      <c r="AR760" s="267"/>
      <c r="AS760" s="267"/>
      <c r="AT760" s="267"/>
      <c r="AU760" s="267"/>
      <c r="AV760" s="267"/>
      <c r="AW760" s="267"/>
      <c r="AX760" s="267"/>
      <c r="AY760" s="267"/>
      <c r="AZ760" s="267"/>
      <c r="BA760" s="267"/>
      <c r="BB760" s="267"/>
      <c r="BC760" s="267"/>
      <c r="BD760" s="267"/>
      <c r="BE760" s="267"/>
      <c r="BF760" s="267"/>
      <c r="BG760" s="267"/>
      <c r="BH760" s="267"/>
      <c r="BI760" s="267"/>
      <c r="BJ760" s="267"/>
      <c r="BK760" s="267"/>
      <c r="BL760" s="267"/>
      <c r="BM760" s="267"/>
      <c r="BN760" s="267"/>
      <c r="BO760" s="267"/>
      <c r="BP760" s="267"/>
      <c r="BQ760" s="267"/>
      <c r="BR760" s="267"/>
      <c r="BS760" s="267"/>
      <c r="BT760" s="267"/>
      <c r="BU760" s="267"/>
      <c r="BV760" s="267"/>
      <c r="BW760" s="267"/>
      <c r="BX760" s="267"/>
      <c r="BY760" s="267"/>
      <c r="BZ760" s="267"/>
    </row>
    <row r="761" spans="1:78">
      <c r="A761" s="267"/>
      <c r="B761" s="267"/>
      <c r="C761" s="267"/>
      <c r="D761" s="267"/>
      <c r="E761" s="293"/>
      <c r="F761" s="293"/>
      <c r="G761" s="293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</row>
    <row r="762" spans="1:78">
      <c r="A762" s="267"/>
      <c r="B762" s="267"/>
      <c r="C762" s="267"/>
      <c r="D762" s="267"/>
      <c r="E762" s="293"/>
      <c r="F762" s="293"/>
      <c r="G762" s="293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  <c r="AO762" s="267"/>
      <c r="AP762" s="267"/>
      <c r="AQ762" s="267"/>
      <c r="AR762" s="267"/>
      <c r="AS762" s="267"/>
      <c r="AT762" s="267"/>
      <c r="AU762" s="267"/>
      <c r="AV762" s="267"/>
      <c r="AW762" s="267"/>
      <c r="AX762" s="267"/>
      <c r="AY762" s="267"/>
      <c r="AZ762" s="267"/>
      <c r="BA762" s="267"/>
      <c r="BB762" s="267"/>
      <c r="BC762" s="267"/>
      <c r="BD762" s="267"/>
      <c r="BE762" s="267"/>
      <c r="BF762" s="267"/>
      <c r="BG762" s="267"/>
      <c r="BH762" s="267"/>
      <c r="BI762" s="267"/>
      <c r="BJ762" s="267"/>
      <c r="BK762" s="267"/>
      <c r="BL762" s="267"/>
      <c r="BM762" s="267"/>
      <c r="BN762" s="267"/>
      <c r="BO762" s="267"/>
      <c r="BP762" s="267"/>
      <c r="BQ762" s="267"/>
      <c r="BR762" s="267"/>
      <c r="BS762" s="267"/>
      <c r="BT762" s="267"/>
      <c r="BU762" s="267"/>
      <c r="BV762" s="267"/>
      <c r="BW762" s="267"/>
      <c r="BX762" s="267"/>
      <c r="BY762" s="267"/>
      <c r="BZ762" s="267"/>
    </row>
    <row r="763" spans="1:78">
      <c r="A763" s="267"/>
      <c r="B763" s="267"/>
      <c r="C763" s="267"/>
      <c r="D763" s="267"/>
      <c r="E763" s="293"/>
      <c r="F763" s="293"/>
      <c r="G763" s="293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</row>
    <row r="764" spans="1:78">
      <c r="A764" s="267"/>
      <c r="B764" s="267"/>
      <c r="C764" s="267"/>
      <c r="D764" s="267"/>
      <c r="E764" s="293"/>
      <c r="F764" s="293"/>
      <c r="G764" s="293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  <c r="AO764" s="267"/>
      <c r="AP764" s="267"/>
      <c r="AQ764" s="267"/>
      <c r="AR764" s="267"/>
      <c r="AS764" s="267"/>
      <c r="AT764" s="267"/>
      <c r="AU764" s="267"/>
      <c r="AV764" s="267"/>
      <c r="AW764" s="267"/>
      <c r="AX764" s="267"/>
      <c r="AY764" s="267"/>
      <c r="AZ764" s="267"/>
      <c r="BA764" s="267"/>
      <c r="BB764" s="267"/>
      <c r="BC764" s="267"/>
      <c r="BD764" s="267"/>
      <c r="BE764" s="267"/>
      <c r="BF764" s="267"/>
      <c r="BG764" s="267"/>
      <c r="BH764" s="267"/>
      <c r="BI764" s="267"/>
      <c r="BJ764" s="267"/>
      <c r="BK764" s="267"/>
      <c r="BL764" s="267"/>
      <c r="BM764" s="267"/>
      <c r="BN764" s="267"/>
      <c r="BO764" s="267"/>
      <c r="BP764" s="267"/>
      <c r="BQ764" s="267"/>
      <c r="BR764" s="267"/>
      <c r="BS764" s="267"/>
      <c r="BT764" s="267"/>
      <c r="BU764" s="267"/>
      <c r="BV764" s="267"/>
      <c r="BW764" s="267"/>
      <c r="BX764" s="267"/>
      <c r="BY764" s="267"/>
      <c r="BZ764" s="267"/>
    </row>
    <row r="765" spans="1:78">
      <c r="A765" s="267"/>
      <c r="B765" s="267"/>
      <c r="C765" s="267"/>
      <c r="D765" s="267"/>
      <c r="E765" s="293"/>
      <c r="F765" s="293"/>
      <c r="G765" s="2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</row>
    <row r="766" spans="1:78">
      <c r="A766" s="267"/>
      <c r="B766" s="267"/>
      <c r="C766" s="267"/>
      <c r="D766" s="267"/>
      <c r="E766" s="293"/>
      <c r="F766" s="293"/>
      <c r="G766" s="293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  <c r="AO766" s="267"/>
      <c r="AP766" s="267"/>
      <c r="AQ766" s="267"/>
      <c r="AR766" s="267"/>
      <c r="AS766" s="267"/>
      <c r="AT766" s="267"/>
      <c r="AU766" s="267"/>
      <c r="AV766" s="267"/>
      <c r="AW766" s="267"/>
      <c r="AX766" s="267"/>
      <c r="AY766" s="267"/>
      <c r="AZ766" s="267"/>
      <c r="BA766" s="267"/>
      <c r="BB766" s="267"/>
      <c r="BC766" s="267"/>
      <c r="BD766" s="267"/>
      <c r="BE766" s="267"/>
      <c r="BF766" s="267"/>
      <c r="BG766" s="267"/>
      <c r="BH766" s="267"/>
      <c r="BI766" s="267"/>
      <c r="BJ766" s="267"/>
      <c r="BK766" s="267"/>
      <c r="BL766" s="267"/>
      <c r="BM766" s="267"/>
      <c r="BN766" s="267"/>
      <c r="BO766" s="267"/>
      <c r="BP766" s="267"/>
      <c r="BQ766" s="267"/>
      <c r="BR766" s="267"/>
      <c r="BS766" s="267"/>
      <c r="BT766" s="267"/>
      <c r="BU766" s="267"/>
      <c r="BV766" s="267"/>
      <c r="BW766" s="267"/>
      <c r="BX766" s="267"/>
      <c r="BY766" s="267"/>
      <c r="BZ766" s="267"/>
    </row>
    <row r="767" spans="1:78">
      <c r="A767" s="267"/>
      <c r="B767" s="267"/>
      <c r="C767" s="267"/>
      <c r="D767" s="267"/>
      <c r="E767" s="293"/>
      <c r="F767" s="293"/>
      <c r="G767" s="293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</row>
    <row r="768" spans="1:78">
      <c r="A768" s="267"/>
      <c r="B768" s="267"/>
      <c r="C768" s="267"/>
      <c r="D768" s="267"/>
      <c r="E768" s="293"/>
      <c r="F768" s="293"/>
      <c r="G768" s="293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</row>
    <row r="769" spans="1:78">
      <c r="A769" s="267"/>
      <c r="B769" s="267"/>
      <c r="C769" s="267"/>
      <c r="D769" s="267"/>
      <c r="E769" s="293"/>
      <c r="F769" s="293"/>
      <c r="G769" s="293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</row>
    <row r="770" spans="1:78">
      <c r="A770" s="267"/>
      <c r="B770" s="267"/>
      <c r="C770" s="267"/>
      <c r="D770" s="267"/>
      <c r="E770" s="293"/>
      <c r="F770" s="293"/>
      <c r="G770" s="293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</row>
    <row r="771" spans="1:78">
      <c r="A771" s="267"/>
      <c r="B771" s="267"/>
      <c r="C771" s="267"/>
      <c r="D771" s="267"/>
      <c r="E771" s="293"/>
      <c r="F771" s="293"/>
      <c r="G771" s="293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</row>
    <row r="772" spans="1:78">
      <c r="A772" s="267"/>
      <c r="B772" s="267"/>
      <c r="C772" s="267"/>
      <c r="D772" s="267"/>
      <c r="E772" s="293"/>
      <c r="F772" s="293"/>
      <c r="G772" s="293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</row>
    <row r="773" spans="1:78">
      <c r="A773" s="267"/>
      <c r="B773" s="267"/>
      <c r="C773" s="267"/>
      <c r="D773" s="267"/>
      <c r="E773" s="293"/>
      <c r="F773" s="293"/>
      <c r="G773" s="293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</row>
    <row r="774" spans="1:78">
      <c r="A774" s="267"/>
      <c r="B774" s="267"/>
      <c r="C774" s="267"/>
      <c r="D774" s="267"/>
      <c r="E774" s="293"/>
      <c r="F774" s="293"/>
      <c r="G774" s="293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  <c r="AO774" s="267"/>
      <c r="AP774" s="267"/>
      <c r="AQ774" s="267"/>
      <c r="AR774" s="267"/>
      <c r="AS774" s="267"/>
      <c r="AT774" s="267"/>
      <c r="AU774" s="267"/>
      <c r="AV774" s="267"/>
      <c r="AW774" s="267"/>
      <c r="AX774" s="267"/>
      <c r="AY774" s="267"/>
      <c r="AZ774" s="267"/>
      <c r="BA774" s="267"/>
      <c r="BB774" s="267"/>
      <c r="BC774" s="267"/>
      <c r="BD774" s="267"/>
      <c r="BE774" s="267"/>
      <c r="BF774" s="267"/>
      <c r="BG774" s="267"/>
      <c r="BH774" s="267"/>
      <c r="BI774" s="267"/>
      <c r="BJ774" s="267"/>
      <c r="BK774" s="267"/>
      <c r="BL774" s="267"/>
      <c r="BM774" s="267"/>
      <c r="BN774" s="267"/>
      <c r="BO774" s="267"/>
      <c r="BP774" s="267"/>
      <c r="BQ774" s="267"/>
      <c r="BR774" s="267"/>
      <c r="BS774" s="267"/>
      <c r="BT774" s="267"/>
      <c r="BU774" s="267"/>
      <c r="BV774" s="267"/>
      <c r="BW774" s="267"/>
      <c r="BX774" s="267"/>
      <c r="BY774" s="267"/>
      <c r="BZ774" s="267"/>
    </row>
    <row r="775" spans="1:78">
      <c r="A775" s="267"/>
      <c r="B775" s="267"/>
      <c r="C775" s="267"/>
      <c r="D775" s="267"/>
      <c r="E775" s="293"/>
      <c r="F775" s="293"/>
      <c r="G775" s="293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</row>
    <row r="776" spans="1:78">
      <c r="A776" s="267"/>
      <c r="B776" s="267"/>
      <c r="C776" s="267"/>
      <c r="D776" s="267"/>
      <c r="E776" s="293"/>
      <c r="F776" s="293"/>
      <c r="G776" s="293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  <c r="AO776" s="267"/>
      <c r="AP776" s="267"/>
      <c r="AQ776" s="267"/>
      <c r="AR776" s="267"/>
      <c r="AS776" s="267"/>
      <c r="AT776" s="267"/>
      <c r="AU776" s="267"/>
      <c r="AV776" s="267"/>
      <c r="AW776" s="267"/>
      <c r="AX776" s="267"/>
      <c r="AY776" s="267"/>
      <c r="AZ776" s="267"/>
      <c r="BA776" s="267"/>
      <c r="BB776" s="267"/>
      <c r="BC776" s="267"/>
      <c r="BD776" s="267"/>
      <c r="BE776" s="267"/>
      <c r="BF776" s="267"/>
      <c r="BG776" s="267"/>
      <c r="BH776" s="267"/>
      <c r="BI776" s="267"/>
      <c r="BJ776" s="267"/>
      <c r="BK776" s="267"/>
      <c r="BL776" s="267"/>
      <c r="BM776" s="267"/>
      <c r="BN776" s="267"/>
      <c r="BO776" s="267"/>
      <c r="BP776" s="267"/>
      <c r="BQ776" s="267"/>
      <c r="BR776" s="267"/>
      <c r="BS776" s="267"/>
      <c r="BT776" s="267"/>
      <c r="BU776" s="267"/>
      <c r="BV776" s="267"/>
      <c r="BW776" s="267"/>
      <c r="BX776" s="267"/>
      <c r="BY776" s="267"/>
      <c r="BZ776" s="267"/>
    </row>
    <row r="777" spans="1:78">
      <c r="A777" s="267"/>
      <c r="B777" s="267"/>
      <c r="C777" s="267"/>
      <c r="D777" s="267"/>
      <c r="E777" s="293"/>
      <c r="F777" s="293"/>
      <c r="G777" s="293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</row>
    <row r="778" spans="1:78">
      <c r="A778" s="267"/>
      <c r="B778" s="267"/>
      <c r="C778" s="267"/>
      <c r="D778" s="267"/>
      <c r="E778" s="293"/>
      <c r="F778" s="293"/>
      <c r="G778" s="293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  <c r="AO778" s="267"/>
      <c r="AP778" s="267"/>
      <c r="AQ778" s="267"/>
      <c r="AR778" s="267"/>
      <c r="AS778" s="267"/>
      <c r="AT778" s="267"/>
      <c r="AU778" s="267"/>
      <c r="AV778" s="267"/>
      <c r="AW778" s="267"/>
      <c r="AX778" s="267"/>
      <c r="AY778" s="267"/>
      <c r="AZ778" s="267"/>
      <c r="BA778" s="267"/>
      <c r="BB778" s="267"/>
      <c r="BC778" s="267"/>
      <c r="BD778" s="267"/>
      <c r="BE778" s="267"/>
      <c r="BF778" s="267"/>
      <c r="BG778" s="267"/>
      <c r="BH778" s="267"/>
      <c r="BI778" s="267"/>
      <c r="BJ778" s="267"/>
      <c r="BK778" s="267"/>
      <c r="BL778" s="267"/>
      <c r="BM778" s="267"/>
      <c r="BN778" s="267"/>
      <c r="BO778" s="267"/>
      <c r="BP778" s="267"/>
      <c r="BQ778" s="267"/>
      <c r="BR778" s="267"/>
      <c r="BS778" s="267"/>
      <c r="BT778" s="267"/>
      <c r="BU778" s="267"/>
      <c r="BV778" s="267"/>
      <c r="BW778" s="267"/>
      <c r="BX778" s="267"/>
      <c r="BY778" s="267"/>
      <c r="BZ778" s="267"/>
    </row>
    <row r="779" spans="1:78">
      <c r="A779" s="267"/>
      <c r="B779" s="267"/>
      <c r="C779" s="267"/>
      <c r="D779" s="267"/>
      <c r="E779" s="293"/>
      <c r="F779" s="293"/>
      <c r="G779" s="293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</row>
    <row r="780" spans="1:78">
      <c r="A780" s="267"/>
      <c r="B780" s="267"/>
      <c r="C780" s="267"/>
      <c r="D780" s="267"/>
      <c r="E780" s="293"/>
      <c r="F780" s="293"/>
      <c r="G780" s="293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  <c r="AO780" s="267"/>
      <c r="AP780" s="267"/>
      <c r="AQ780" s="267"/>
      <c r="AR780" s="267"/>
      <c r="AS780" s="267"/>
      <c r="AT780" s="267"/>
      <c r="AU780" s="267"/>
      <c r="AV780" s="267"/>
      <c r="AW780" s="267"/>
      <c r="AX780" s="267"/>
      <c r="AY780" s="267"/>
      <c r="AZ780" s="267"/>
      <c r="BA780" s="267"/>
      <c r="BB780" s="267"/>
      <c r="BC780" s="267"/>
      <c r="BD780" s="267"/>
      <c r="BE780" s="267"/>
      <c r="BF780" s="267"/>
      <c r="BG780" s="267"/>
      <c r="BH780" s="267"/>
      <c r="BI780" s="267"/>
      <c r="BJ780" s="267"/>
      <c r="BK780" s="267"/>
      <c r="BL780" s="267"/>
      <c r="BM780" s="267"/>
      <c r="BN780" s="267"/>
      <c r="BO780" s="267"/>
      <c r="BP780" s="267"/>
      <c r="BQ780" s="267"/>
      <c r="BR780" s="267"/>
      <c r="BS780" s="267"/>
      <c r="BT780" s="267"/>
      <c r="BU780" s="267"/>
      <c r="BV780" s="267"/>
      <c r="BW780" s="267"/>
      <c r="BX780" s="267"/>
      <c r="BY780" s="267"/>
      <c r="BZ780" s="267"/>
    </row>
    <row r="781" spans="1:78">
      <c r="A781" s="267"/>
      <c r="B781" s="267"/>
      <c r="C781" s="267"/>
      <c r="D781" s="267"/>
      <c r="E781" s="293"/>
      <c r="F781" s="293"/>
      <c r="G781" s="293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</row>
    <row r="782" spans="1:78">
      <c r="A782" s="267"/>
      <c r="B782" s="267"/>
      <c r="C782" s="267"/>
      <c r="D782" s="267"/>
      <c r="E782" s="293"/>
      <c r="F782" s="293"/>
      <c r="G782" s="293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</row>
    <row r="783" spans="1:78">
      <c r="A783" s="267"/>
      <c r="B783" s="267"/>
      <c r="C783" s="267"/>
      <c r="D783" s="267"/>
      <c r="E783" s="293"/>
      <c r="F783" s="293"/>
      <c r="G783" s="293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  <c r="AO783" s="267"/>
      <c r="AP783" s="267"/>
      <c r="AQ783" s="267"/>
      <c r="AR783" s="267"/>
      <c r="AS783" s="267"/>
      <c r="AT783" s="267"/>
      <c r="AU783" s="267"/>
      <c r="AV783" s="267"/>
      <c r="AW783" s="267"/>
      <c r="AX783" s="267"/>
      <c r="AY783" s="267"/>
      <c r="AZ783" s="267"/>
      <c r="BA783" s="267"/>
      <c r="BB783" s="267"/>
      <c r="BC783" s="267"/>
      <c r="BD783" s="267"/>
      <c r="BE783" s="267"/>
      <c r="BF783" s="267"/>
      <c r="BG783" s="267"/>
      <c r="BH783" s="267"/>
      <c r="BI783" s="267"/>
      <c r="BJ783" s="267"/>
      <c r="BK783" s="267"/>
      <c r="BL783" s="267"/>
      <c r="BM783" s="267"/>
      <c r="BN783" s="267"/>
      <c r="BO783" s="267"/>
      <c r="BP783" s="267"/>
      <c r="BQ783" s="267"/>
      <c r="BR783" s="267"/>
      <c r="BS783" s="267"/>
      <c r="BT783" s="267"/>
      <c r="BU783" s="267"/>
      <c r="BV783" s="267"/>
      <c r="BW783" s="267"/>
      <c r="BX783" s="267"/>
      <c r="BY783" s="267"/>
      <c r="BZ783" s="267"/>
    </row>
    <row r="784" spans="1:78">
      <c r="A784" s="267"/>
      <c r="B784" s="267"/>
      <c r="C784" s="267"/>
      <c r="D784" s="267"/>
      <c r="E784" s="293"/>
      <c r="F784" s="293"/>
      <c r="G784" s="293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</row>
    <row r="785" spans="1:78">
      <c r="A785" s="267"/>
      <c r="B785" s="267"/>
      <c r="C785" s="267"/>
      <c r="D785" s="267"/>
      <c r="E785" s="293"/>
      <c r="F785" s="293"/>
      <c r="G785" s="293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  <c r="AO785" s="267"/>
      <c r="AP785" s="267"/>
      <c r="AQ785" s="267"/>
      <c r="AR785" s="267"/>
      <c r="AS785" s="267"/>
      <c r="AT785" s="267"/>
      <c r="AU785" s="267"/>
      <c r="AV785" s="267"/>
      <c r="AW785" s="267"/>
      <c r="AX785" s="267"/>
      <c r="AY785" s="267"/>
      <c r="AZ785" s="267"/>
      <c r="BA785" s="267"/>
      <c r="BB785" s="267"/>
      <c r="BC785" s="267"/>
      <c r="BD785" s="267"/>
      <c r="BE785" s="267"/>
      <c r="BF785" s="267"/>
      <c r="BG785" s="267"/>
      <c r="BH785" s="267"/>
      <c r="BI785" s="267"/>
      <c r="BJ785" s="267"/>
      <c r="BK785" s="267"/>
      <c r="BL785" s="267"/>
      <c r="BM785" s="267"/>
      <c r="BN785" s="267"/>
      <c r="BO785" s="267"/>
      <c r="BP785" s="267"/>
      <c r="BQ785" s="267"/>
      <c r="BR785" s="267"/>
      <c r="BS785" s="267"/>
      <c r="BT785" s="267"/>
      <c r="BU785" s="267"/>
      <c r="BV785" s="267"/>
      <c r="BW785" s="267"/>
      <c r="BX785" s="267"/>
      <c r="BY785" s="267"/>
      <c r="BZ785" s="267"/>
    </row>
    <row r="786" spans="1:78">
      <c r="A786" s="267"/>
      <c r="B786" s="267"/>
      <c r="C786" s="267"/>
      <c r="D786" s="267"/>
      <c r="E786" s="293"/>
      <c r="F786" s="293"/>
      <c r="G786" s="293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</row>
    <row r="787" spans="1:78">
      <c r="A787" s="267"/>
      <c r="B787" s="267"/>
      <c r="C787" s="267"/>
      <c r="D787" s="267"/>
      <c r="E787" s="293"/>
      <c r="F787" s="293"/>
      <c r="G787" s="293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  <c r="AO787" s="267"/>
      <c r="AP787" s="267"/>
      <c r="AQ787" s="267"/>
      <c r="AR787" s="267"/>
      <c r="AS787" s="267"/>
      <c r="AT787" s="267"/>
      <c r="AU787" s="267"/>
      <c r="AV787" s="267"/>
      <c r="AW787" s="267"/>
      <c r="AX787" s="267"/>
      <c r="AY787" s="267"/>
      <c r="AZ787" s="267"/>
      <c r="BA787" s="267"/>
      <c r="BB787" s="267"/>
      <c r="BC787" s="267"/>
      <c r="BD787" s="267"/>
      <c r="BE787" s="267"/>
      <c r="BF787" s="267"/>
      <c r="BG787" s="267"/>
      <c r="BH787" s="267"/>
      <c r="BI787" s="267"/>
      <c r="BJ787" s="267"/>
      <c r="BK787" s="267"/>
      <c r="BL787" s="267"/>
      <c r="BM787" s="267"/>
      <c r="BN787" s="267"/>
      <c r="BO787" s="267"/>
      <c r="BP787" s="267"/>
      <c r="BQ787" s="267"/>
      <c r="BR787" s="267"/>
      <c r="BS787" s="267"/>
      <c r="BT787" s="267"/>
      <c r="BU787" s="267"/>
      <c r="BV787" s="267"/>
      <c r="BW787" s="267"/>
      <c r="BX787" s="267"/>
      <c r="BY787" s="267"/>
      <c r="BZ787" s="267"/>
    </row>
    <row r="788" spans="1:78">
      <c r="A788" s="267"/>
      <c r="B788" s="267"/>
      <c r="C788" s="267"/>
      <c r="D788" s="267"/>
      <c r="E788" s="293"/>
      <c r="F788" s="293"/>
      <c r="G788" s="293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</row>
    <row r="789" spans="1:78">
      <c r="A789" s="267"/>
      <c r="B789" s="267"/>
      <c r="C789" s="267"/>
      <c r="D789" s="267"/>
      <c r="E789" s="293"/>
      <c r="F789" s="293"/>
      <c r="G789" s="293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  <c r="AO789" s="267"/>
      <c r="AP789" s="267"/>
      <c r="AQ789" s="267"/>
      <c r="AR789" s="267"/>
      <c r="AS789" s="267"/>
      <c r="AT789" s="267"/>
      <c r="AU789" s="267"/>
      <c r="AV789" s="267"/>
      <c r="AW789" s="267"/>
      <c r="AX789" s="267"/>
      <c r="AY789" s="267"/>
      <c r="AZ789" s="267"/>
      <c r="BA789" s="267"/>
      <c r="BB789" s="267"/>
      <c r="BC789" s="267"/>
      <c r="BD789" s="267"/>
      <c r="BE789" s="267"/>
      <c r="BF789" s="267"/>
      <c r="BG789" s="267"/>
      <c r="BH789" s="267"/>
      <c r="BI789" s="267"/>
      <c r="BJ789" s="267"/>
      <c r="BK789" s="267"/>
      <c r="BL789" s="267"/>
      <c r="BM789" s="267"/>
      <c r="BN789" s="267"/>
      <c r="BO789" s="267"/>
      <c r="BP789" s="267"/>
      <c r="BQ789" s="267"/>
      <c r="BR789" s="267"/>
      <c r="BS789" s="267"/>
      <c r="BT789" s="267"/>
      <c r="BU789" s="267"/>
      <c r="BV789" s="267"/>
      <c r="BW789" s="267"/>
      <c r="BX789" s="267"/>
      <c r="BY789" s="267"/>
      <c r="BZ789" s="267"/>
    </row>
    <row r="790" spans="1:78">
      <c r="A790" s="267"/>
      <c r="B790" s="267"/>
      <c r="C790" s="267"/>
      <c r="D790" s="267"/>
      <c r="E790" s="293"/>
      <c r="F790" s="293"/>
      <c r="G790" s="293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</row>
    <row r="791" spans="1:78">
      <c r="A791" s="267"/>
      <c r="B791" s="267"/>
      <c r="C791" s="267"/>
      <c r="D791" s="267"/>
      <c r="E791" s="293"/>
      <c r="F791" s="293"/>
      <c r="G791" s="293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  <c r="AO791" s="267"/>
      <c r="AP791" s="267"/>
      <c r="AQ791" s="267"/>
      <c r="AR791" s="267"/>
      <c r="AS791" s="267"/>
      <c r="AT791" s="267"/>
      <c r="AU791" s="267"/>
      <c r="AV791" s="267"/>
      <c r="AW791" s="267"/>
      <c r="AX791" s="267"/>
      <c r="AY791" s="267"/>
      <c r="AZ791" s="267"/>
      <c r="BA791" s="267"/>
      <c r="BB791" s="267"/>
      <c r="BC791" s="267"/>
      <c r="BD791" s="267"/>
      <c r="BE791" s="267"/>
      <c r="BF791" s="267"/>
      <c r="BG791" s="267"/>
      <c r="BH791" s="267"/>
      <c r="BI791" s="267"/>
      <c r="BJ791" s="267"/>
      <c r="BK791" s="267"/>
      <c r="BL791" s="267"/>
      <c r="BM791" s="267"/>
      <c r="BN791" s="267"/>
      <c r="BO791" s="267"/>
      <c r="BP791" s="267"/>
      <c r="BQ791" s="267"/>
      <c r="BR791" s="267"/>
      <c r="BS791" s="267"/>
      <c r="BT791" s="267"/>
      <c r="BU791" s="267"/>
      <c r="BV791" s="267"/>
      <c r="BW791" s="267"/>
      <c r="BX791" s="267"/>
      <c r="BY791" s="267"/>
      <c r="BZ791" s="267"/>
    </row>
    <row r="792" spans="1:78">
      <c r="A792" s="267"/>
      <c r="B792" s="267"/>
      <c r="C792" s="267"/>
      <c r="D792" s="267"/>
      <c r="E792" s="293"/>
      <c r="F792" s="293"/>
      <c r="G792" s="293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</row>
    <row r="793" spans="1:78">
      <c r="A793" s="267"/>
      <c r="B793" s="267"/>
      <c r="C793" s="267"/>
      <c r="D793" s="267"/>
      <c r="E793" s="293"/>
      <c r="F793" s="293"/>
      <c r="G793" s="293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  <c r="AO793" s="267"/>
      <c r="AP793" s="267"/>
      <c r="AQ793" s="267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</row>
    <row r="794" spans="1:78">
      <c r="A794" s="267"/>
      <c r="B794" s="267"/>
      <c r="C794" s="267"/>
      <c r="D794" s="267"/>
      <c r="E794" s="293"/>
      <c r="F794" s="293"/>
      <c r="G794" s="293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</row>
    <row r="795" spans="1:78">
      <c r="A795" s="267"/>
      <c r="B795" s="267"/>
      <c r="C795" s="267"/>
      <c r="D795" s="267"/>
      <c r="E795" s="293"/>
      <c r="F795" s="293"/>
      <c r="G795" s="293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  <c r="AO795" s="267"/>
      <c r="AP795" s="267"/>
      <c r="AQ795" s="267"/>
      <c r="AR795" s="267"/>
      <c r="AS795" s="267"/>
      <c r="AT795" s="267"/>
      <c r="AU795" s="267"/>
      <c r="AV795" s="267"/>
      <c r="AW795" s="267"/>
      <c r="AX795" s="267"/>
      <c r="AY795" s="267"/>
      <c r="AZ795" s="267"/>
      <c r="BA795" s="267"/>
      <c r="BB795" s="267"/>
      <c r="BC795" s="267"/>
      <c r="BD795" s="267"/>
      <c r="BE795" s="267"/>
      <c r="BF795" s="267"/>
      <c r="BG795" s="267"/>
      <c r="BH795" s="267"/>
      <c r="BI795" s="267"/>
      <c r="BJ795" s="267"/>
      <c r="BK795" s="267"/>
      <c r="BL795" s="267"/>
      <c r="BM795" s="267"/>
      <c r="BN795" s="267"/>
      <c r="BO795" s="267"/>
      <c r="BP795" s="267"/>
      <c r="BQ795" s="267"/>
      <c r="BR795" s="267"/>
      <c r="BS795" s="267"/>
      <c r="BT795" s="267"/>
      <c r="BU795" s="267"/>
      <c r="BV795" s="267"/>
      <c r="BW795" s="267"/>
      <c r="BX795" s="267"/>
      <c r="BY795" s="267"/>
      <c r="BZ795" s="267"/>
    </row>
    <row r="796" spans="1:78">
      <c r="A796" s="267"/>
      <c r="B796" s="267"/>
      <c r="C796" s="267"/>
      <c r="D796" s="267"/>
      <c r="E796" s="293"/>
      <c r="F796" s="293"/>
      <c r="G796" s="293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</row>
    <row r="797" spans="1:78">
      <c r="A797" s="267"/>
      <c r="B797" s="267"/>
      <c r="C797" s="267"/>
      <c r="D797" s="267"/>
      <c r="E797" s="293"/>
      <c r="F797" s="293"/>
      <c r="G797" s="293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</row>
    <row r="798" spans="1:78">
      <c r="A798" s="267"/>
      <c r="B798" s="267"/>
      <c r="C798" s="267"/>
      <c r="D798" s="267"/>
      <c r="E798" s="293"/>
      <c r="F798" s="293"/>
      <c r="G798" s="293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  <c r="AO798" s="267"/>
      <c r="AP798" s="267"/>
      <c r="AQ798" s="267"/>
      <c r="AR798" s="267"/>
      <c r="AS798" s="267"/>
      <c r="AT798" s="267"/>
      <c r="AU798" s="267"/>
      <c r="AV798" s="267"/>
      <c r="AW798" s="267"/>
      <c r="AX798" s="267"/>
      <c r="AY798" s="267"/>
      <c r="AZ798" s="267"/>
      <c r="BA798" s="267"/>
      <c r="BB798" s="267"/>
      <c r="BC798" s="267"/>
      <c r="BD798" s="267"/>
      <c r="BE798" s="267"/>
      <c r="BF798" s="267"/>
      <c r="BG798" s="267"/>
      <c r="BH798" s="267"/>
      <c r="BI798" s="267"/>
      <c r="BJ798" s="267"/>
      <c r="BK798" s="267"/>
      <c r="BL798" s="267"/>
      <c r="BM798" s="267"/>
      <c r="BN798" s="267"/>
      <c r="BO798" s="267"/>
      <c r="BP798" s="267"/>
      <c r="BQ798" s="267"/>
      <c r="BR798" s="267"/>
      <c r="BS798" s="267"/>
      <c r="BT798" s="267"/>
      <c r="BU798" s="267"/>
      <c r="BV798" s="267"/>
      <c r="BW798" s="267"/>
      <c r="BX798" s="267"/>
      <c r="BY798" s="267"/>
      <c r="BZ798" s="267"/>
    </row>
    <row r="799" spans="1:78">
      <c r="A799" s="267"/>
      <c r="B799" s="267"/>
      <c r="C799" s="267"/>
      <c r="D799" s="267"/>
      <c r="E799" s="293"/>
      <c r="F799" s="293"/>
      <c r="G799" s="293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</row>
    <row r="800" spans="1:78">
      <c r="A800" s="267"/>
      <c r="B800" s="267"/>
      <c r="C800" s="267"/>
      <c r="D800" s="267"/>
      <c r="E800" s="293"/>
      <c r="F800" s="293"/>
      <c r="G800" s="293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  <c r="AO800" s="267"/>
      <c r="AP800" s="267"/>
      <c r="AQ800" s="267"/>
      <c r="AR800" s="267"/>
      <c r="AS800" s="267"/>
      <c r="AT800" s="267"/>
      <c r="AU800" s="267"/>
      <c r="AV800" s="267"/>
      <c r="AW800" s="267"/>
      <c r="AX800" s="267"/>
      <c r="AY800" s="267"/>
      <c r="AZ800" s="267"/>
      <c r="BA800" s="267"/>
      <c r="BB800" s="267"/>
      <c r="BC800" s="267"/>
      <c r="BD800" s="267"/>
      <c r="BE800" s="267"/>
      <c r="BF800" s="267"/>
      <c r="BG800" s="267"/>
      <c r="BH800" s="267"/>
      <c r="BI800" s="267"/>
      <c r="BJ800" s="267"/>
      <c r="BK800" s="267"/>
      <c r="BL800" s="267"/>
      <c r="BM800" s="267"/>
      <c r="BN800" s="267"/>
      <c r="BO800" s="267"/>
      <c r="BP800" s="267"/>
      <c r="BQ800" s="267"/>
      <c r="BR800" s="267"/>
      <c r="BS800" s="267"/>
      <c r="BT800" s="267"/>
      <c r="BU800" s="267"/>
      <c r="BV800" s="267"/>
      <c r="BW800" s="267"/>
      <c r="BX800" s="267"/>
      <c r="BY800" s="267"/>
      <c r="BZ800" s="267"/>
    </row>
    <row r="801" spans="1:78">
      <c r="A801" s="267"/>
      <c r="B801" s="267"/>
      <c r="C801" s="267"/>
      <c r="D801" s="267"/>
      <c r="E801" s="293"/>
      <c r="F801" s="293"/>
      <c r="G801" s="293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</row>
    <row r="802" spans="1:78">
      <c r="A802" s="267"/>
      <c r="B802" s="267"/>
      <c r="C802" s="267"/>
      <c r="D802" s="267"/>
      <c r="E802" s="293"/>
      <c r="F802" s="293"/>
      <c r="G802" s="293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</row>
    <row r="803" spans="1:78">
      <c r="A803" s="267"/>
      <c r="B803" s="267"/>
      <c r="C803" s="267"/>
      <c r="D803" s="267"/>
      <c r="E803" s="293"/>
      <c r="F803" s="293"/>
      <c r="G803" s="293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  <c r="AO803" s="267"/>
      <c r="AP803" s="267"/>
      <c r="AQ803" s="267"/>
      <c r="AR803" s="267"/>
      <c r="AS803" s="267"/>
      <c r="AT803" s="267"/>
      <c r="AU803" s="267"/>
      <c r="AV803" s="267"/>
      <c r="AW803" s="267"/>
      <c r="AX803" s="267"/>
      <c r="AY803" s="267"/>
      <c r="AZ803" s="267"/>
      <c r="BA803" s="267"/>
      <c r="BB803" s="267"/>
      <c r="BC803" s="267"/>
      <c r="BD803" s="267"/>
      <c r="BE803" s="267"/>
      <c r="BF803" s="267"/>
      <c r="BG803" s="267"/>
      <c r="BH803" s="267"/>
      <c r="BI803" s="267"/>
      <c r="BJ803" s="267"/>
      <c r="BK803" s="267"/>
      <c r="BL803" s="267"/>
      <c r="BM803" s="267"/>
      <c r="BN803" s="267"/>
      <c r="BO803" s="267"/>
      <c r="BP803" s="267"/>
      <c r="BQ803" s="267"/>
      <c r="BR803" s="267"/>
      <c r="BS803" s="267"/>
      <c r="BT803" s="267"/>
      <c r="BU803" s="267"/>
      <c r="BV803" s="267"/>
      <c r="BW803" s="267"/>
      <c r="BX803" s="267"/>
      <c r="BY803" s="267"/>
      <c r="BZ803" s="267"/>
    </row>
    <row r="804" spans="1:78">
      <c r="A804" s="267"/>
      <c r="B804" s="267"/>
      <c r="C804" s="267"/>
      <c r="D804" s="267"/>
      <c r="E804" s="293"/>
      <c r="F804" s="293"/>
      <c r="G804" s="293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</row>
    <row r="805" spans="1:78">
      <c r="A805" s="267"/>
      <c r="B805" s="267"/>
      <c r="C805" s="267"/>
      <c r="D805" s="267"/>
      <c r="E805" s="293"/>
      <c r="F805" s="293"/>
      <c r="G805" s="293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</row>
    <row r="806" spans="1:78">
      <c r="A806" s="267"/>
      <c r="B806" s="267"/>
      <c r="C806" s="267"/>
      <c r="D806" s="267"/>
      <c r="E806" s="293"/>
      <c r="F806" s="293"/>
      <c r="G806" s="293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</row>
    <row r="807" spans="1:78">
      <c r="A807" s="267"/>
      <c r="B807" s="267"/>
      <c r="C807" s="267"/>
      <c r="D807" s="267"/>
      <c r="E807" s="293"/>
      <c r="F807" s="293"/>
      <c r="G807" s="293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</row>
    <row r="808" spans="1:78">
      <c r="A808" s="267"/>
      <c r="B808" s="267"/>
      <c r="C808" s="267"/>
      <c r="D808" s="267"/>
      <c r="E808" s="293"/>
      <c r="F808" s="293"/>
      <c r="G808" s="293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</row>
    <row r="809" spans="1:78">
      <c r="A809" s="267"/>
      <c r="B809" s="267"/>
      <c r="C809" s="267"/>
      <c r="D809" s="267"/>
      <c r="E809" s="293"/>
      <c r="F809" s="293"/>
      <c r="G809" s="293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  <c r="AO809" s="267"/>
      <c r="AP809" s="267"/>
      <c r="AQ809" s="267"/>
      <c r="AR809" s="267"/>
      <c r="AS809" s="267"/>
      <c r="AT809" s="267"/>
      <c r="AU809" s="267"/>
      <c r="AV809" s="267"/>
      <c r="AW809" s="267"/>
      <c r="AX809" s="267"/>
      <c r="AY809" s="267"/>
      <c r="AZ809" s="267"/>
      <c r="BA809" s="267"/>
      <c r="BB809" s="267"/>
      <c r="BC809" s="267"/>
      <c r="BD809" s="267"/>
      <c r="BE809" s="267"/>
      <c r="BF809" s="267"/>
      <c r="BG809" s="267"/>
      <c r="BH809" s="267"/>
      <c r="BI809" s="267"/>
      <c r="BJ809" s="267"/>
      <c r="BK809" s="267"/>
      <c r="BL809" s="267"/>
      <c r="BM809" s="267"/>
      <c r="BN809" s="267"/>
      <c r="BO809" s="267"/>
      <c r="BP809" s="267"/>
      <c r="BQ809" s="267"/>
      <c r="BR809" s="267"/>
      <c r="BS809" s="267"/>
      <c r="BT809" s="267"/>
      <c r="BU809" s="267"/>
      <c r="BV809" s="267"/>
      <c r="BW809" s="267"/>
      <c r="BX809" s="267"/>
      <c r="BY809" s="267"/>
      <c r="BZ809" s="267"/>
    </row>
    <row r="810" spans="1:78">
      <c r="A810" s="267"/>
      <c r="B810" s="267"/>
      <c r="C810" s="267"/>
      <c r="D810" s="267"/>
      <c r="E810" s="293"/>
      <c r="F810" s="293"/>
      <c r="G810" s="293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</row>
    <row r="811" spans="1:78">
      <c r="A811" s="267"/>
      <c r="B811" s="267"/>
      <c r="C811" s="267"/>
      <c r="D811" s="267"/>
      <c r="E811" s="293"/>
      <c r="F811" s="293"/>
      <c r="G811" s="293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  <c r="AO811" s="267"/>
      <c r="AP811" s="267"/>
      <c r="AQ811" s="267"/>
      <c r="AR811" s="267"/>
      <c r="AS811" s="267"/>
      <c r="AT811" s="267"/>
      <c r="AU811" s="267"/>
      <c r="AV811" s="267"/>
      <c r="AW811" s="267"/>
      <c r="AX811" s="267"/>
      <c r="AY811" s="267"/>
      <c r="AZ811" s="267"/>
      <c r="BA811" s="267"/>
      <c r="BB811" s="267"/>
      <c r="BC811" s="267"/>
      <c r="BD811" s="267"/>
      <c r="BE811" s="267"/>
      <c r="BF811" s="267"/>
      <c r="BG811" s="267"/>
      <c r="BH811" s="267"/>
      <c r="BI811" s="267"/>
      <c r="BJ811" s="267"/>
      <c r="BK811" s="267"/>
      <c r="BL811" s="267"/>
      <c r="BM811" s="267"/>
      <c r="BN811" s="267"/>
      <c r="BO811" s="267"/>
      <c r="BP811" s="267"/>
      <c r="BQ811" s="267"/>
      <c r="BR811" s="267"/>
      <c r="BS811" s="267"/>
      <c r="BT811" s="267"/>
      <c r="BU811" s="267"/>
      <c r="BV811" s="267"/>
      <c r="BW811" s="267"/>
      <c r="BX811" s="267"/>
      <c r="BY811" s="267"/>
      <c r="BZ811" s="267"/>
    </row>
    <row r="812" spans="1:78">
      <c r="A812" s="267"/>
      <c r="B812" s="267"/>
      <c r="C812" s="267"/>
      <c r="D812" s="267"/>
      <c r="E812" s="293"/>
      <c r="F812" s="293"/>
      <c r="G812" s="293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</row>
    <row r="813" spans="1:78">
      <c r="A813" s="267"/>
      <c r="B813" s="267"/>
      <c r="C813" s="267"/>
      <c r="D813" s="267"/>
      <c r="E813" s="293"/>
      <c r="F813" s="293"/>
      <c r="G813" s="293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  <c r="AO813" s="267"/>
      <c r="AP813" s="267"/>
      <c r="AQ813" s="267"/>
      <c r="AR813" s="267"/>
      <c r="AS813" s="267"/>
      <c r="AT813" s="267"/>
      <c r="AU813" s="267"/>
      <c r="AV813" s="267"/>
      <c r="AW813" s="267"/>
      <c r="AX813" s="267"/>
      <c r="AY813" s="267"/>
      <c r="AZ813" s="267"/>
      <c r="BA813" s="267"/>
      <c r="BB813" s="267"/>
      <c r="BC813" s="267"/>
      <c r="BD813" s="267"/>
      <c r="BE813" s="267"/>
      <c r="BF813" s="267"/>
      <c r="BG813" s="267"/>
      <c r="BH813" s="267"/>
      <c r="BI813" s="267"/>
      <c r="BJ813" s="267"/>
      <c r="BK813" s="267"/>
      <c r="BL813" s="267"/>
      <c r="BM813" s="267"/>
      <c r="BN813" s="267"/>
      <c r="BO813" s="267"/>
      <c r="BP813" s="267"/>
      <c r="BQ813" s="267"/>
      <c r="BR813" s="267"/>
      <c r="BS813" s="267"/>
      <c r="BT813" s="267"/>
      <c r="BU813" s="267"/>
      <c r="BV813" s="267"/>
      <c r="BW813" s="267"/>
      <c r="BX813" s="267"/>
      <c r="BY813" s="267"/>
      <c r="BZ813" s="267"/>
    </row>
    <row r="814" spans="1:78">
      <c r="A814" s="267"/>
      <c r="B814" s="267"/>
      <c r="C814" s="267"/>
      <c r="D814" s="267"/>
      <c r="E814" s="293"/>
      <c r="F814" s="293"/>
      <c r="G814" s="293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</row>
    <row r="815" spans="1:78">
      <c r="A815" s="267"/>
      <c r="B815" s="267"/>
      <c r="C815" s="267"/>
      <c r="D815" s="267"/>
      <c r="E815" s="293"/>
      <c r="F815" s="293"/>
      <c r="G815" s="293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  <c r="AO815" s="267"/>
      <c r="AP815" s="267"/>
      <c r="AQ815" s="267"/>
      <c r="AR815" s="267"/>
      <c r="AS815" s="267"/>
      <c r="AT815" s="267"/>
      <c r="AU815" s="267"/>
      <c r="AV815" s="267"/>
      <c r="AW815" s="267"/>
      <c r="AX815" s="267"/>
      <c r="AY815" s="267"/>
      <c r="AZ815" s="267"/>
      <c r="BA815" s="267"/>
      <c r="BB815" s="267"/>
      <c r="BC815" s="267"/>
      <c r="BD815" s="267"/>
      <c r="BE815" s="267"/>
      <c r="BF815" s="267"/>
      <c r="BG815" s="267"/>
      <c r="BH815" s="267"/>
      <c r="BI815" s="267"/>
      <c r="BJ815" s="267"/>
      <c r="BK815" s="267"/>
      <c r="BL815" s="267"/>
      <c r="BM815" s="267"/>
      <c r="BN815" s="267"/>
      <c r="BO815" s="267"/>
      <c r="BP815" s="267"/>
      <c r="BQ815" s="267"/>
      <c r="BR815" s="267"/>
      <c r="BS815" s="267"/>
      <c r="BT815" s="267"/>
      <c r="BU815" s="267"/>
      <c r="BV815" s="267"/>
      <c r="BW815" s="267"/>
      <c r="BX815" s="267"/>
      <c r="BY815" s="267"/>
      <c r="BZ815" s="267"/>
    </row>
    <row r="816" spans="1:78">
      <c r="A816" s="267"/>
      <c r="B816" s="267"/>
      <c r="C816" s="267"/>
      <c r="D816" s="267"/>
      <c r="E816" s="293"/>
      <c r="F816" s="293"/>
      <c r="G816" s="293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</row>
    <row r="817" spans="1:78">
      <c r="A817" s="267"/>
      <c r="B817" s="267"/>
      <c r="C817" s="267"/>
      <c r="D817" s="267"/>
      <c r="E817" s="293"/>
      <c r="F817" s="293"/>
      <c r="G817" s="293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  <c r="AO817" s="267"/>
      <c r="AP817" s="267"/>
      <c r="AQ817" s="267"/>
      <c r="AR817" s="267"/>
      <c r="AS817" s="267"/>
      <c r="AT817" s="267"/>
      <c r="AU817" s="267"/>
      <c r="AV817" s="267"/>
      <c r="AW817" s="267"/>
      <c r="AX817" s="267"/>
      <c r="AY817" s="267"/>
      <c r="AZ817" s="267"/>
      <c r="BA817" s="267"/>
      <c r="BB817" s="267"/>
      <c r="BC817" s="267"/>
      <c r="BD817" s="267"/>
      <c r="BE817" s="267"/>
      <c r="BF817" s="267"/>
      <c r="BG817" s="267"/>
      <c r="BH817" s="267"/>
      <c r="BI817" s="267"/>
      <c r="BJ817" s="267"/>
      <c r="BK817" s="267"/>
      <c r="BL817" s="267"/>
      <c r="BM817" s="267"/>
      <c r="BN817" s="267"/>
      <c r="BO817" s="267"/>
      <c r="BP817" s="267"/>
      <c r="BQ817" s="267"/>
      <c r="BR817" s="267"/>
      <c r="BS817" s="267"/>
      <c r="BT817" s="267"/>
      <c r="BU817" s="267"/>
      <c r="BV817" s="267"/>
      <c r="BW817" s="267"/>
      <c r="BX817" s="267"/>
      <c r="BY817" s="267"/>
      <c r="BZ817" s="267"/>
    </row>
    <row r="818" spans="1:78">
      <c r="A818" s="267"/>
      <c r="B818" s="267"/>
      <c r="C818" s="267"/>
      <c r="D818" s="267"/>
      <c r="E818" s="293"/>
      <c r="F818" s="293"/>
      <c r="G818" s="293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</row>
    <row r="819" spans="1:78">
      <c r="A819" s="267"/>
      <c r="B819" s="267"/>
      <c r="C819" s="267"/>
      <c r="D819" s="267"/>
      <c r="E819" s="293"/>
      <c r="F819" s="293"/>
      <c r="G819" s="293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  <c r="AO819" s="267"/>
      <c r="AP819" s="267"/>
      <c r="AQ819" s="267"/>
      <c r="AR819" s="267"/>
      <c r="AS819" s="267"/>
      <c r="AT819" s="267"/>
      <c r="AU819" s="267"/>
      <c r="AV819" s="267"/>
      <c r="AW819" s="267"/>
      <c r="AX819" s="267"/>
      <c r="AY819" s="267"/>
      <c r="AZ819" s="267"/>
      <c r="BA819" s="267"/>
      <c r="BB819" s="267"/>
      <c r="BC819" s="267"/>
      <c r="BD819" s="267"/>
      <c r="BE819" s="267"/>
      <c r="BF819" s="267"/>
      <c r="BG819" s="267"/>
      <c r="BH819" s="267"/>
      <c r="BI819" s="267"/>
      <c r="BJ819" s="267"/>
      <c r="BK819" s="267"/>
      <c r="BL819" s="267"/>
      <c r="BM819" s="267"/>
      <c r="BN819" s="267"/>
      <c r="BO819" s="267"/>
      <c r="BP819" s="267"/>
      <c r="BQ819" s="267"/>
      <c r="BR819" s="267"/>
      <c r="BS819" s="267"/>
      <c r="BT819" s="267"/>
      <c r="BU819" s="267"/>
      <c r="BV819" s="267"/>
      <c r="BW819" s="267"/>
      <c r="BX819" s="267"/>
      <c r="BY819" s="267"/>
      <c r="BZ819" s="267"/>
    </row>
    <row r="820" spans="1:78">
      <c r="A820" s="267"/>
      <c r="B820" s="267"/>
      <c r="C820" s="267"/>
      <c r="D820" s="267"/>
      <c r="E820" s="293"/>
      <c r="F820" s="293"/>
      <c r="G820" s="293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</row>
    <row r="821" spans="1:78">
      <c r="A821" s="267"/>
      <c r="B821" s="267"/>
      <c r="C821" s="267"/>
      <c r="D821" s="267"/>
      <c r="E821" s="293"/>
      <c r="F821" s="293"/>
      <c r="G821" s="293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</row>
    <row r="822" spans="1:78">
      <c r="A822" s="267"/>
      <c r="B822" s="267"/>
      <c r="C822" s="267"/>
      <c r="D822" s="267"/>
      <c r="E822" s="293"/>
      <c r="F822" s="293"/>
      <c r="G822" s="293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</row>
    <row r="823" spans="1:78">
      <c r="A823" s="267"/>
      <c r="B823" s="267"/>
      <c r="C823" s="267"/>
      <c r="D823" s="267"/>
      <c r="E823" s="293"/>
      <c r="F823" s="293"/>
      <c r="G823" s="293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  <c r="AO823" s="267"/>
      <c r="AP823" s="267"/>
      <c r="AQ823" s="267"/>
      <c r="AR823" s="267"/>
      <c r="AS823" s="267"/>
      <c r="AT823" s="267"/>
      <c r="AU823" s="267"/>
      <c r="AV823" s="267"/>
      <c r="AW823" s="267"/>
      <c r="AX823" s="267"/>
      <c r="AY823" s="267"/>
      <c r="AZ823" s="267"/>
      <c r="BA823" s="267"/>
      <c r="BB823" s="267"/>
      <c r="BC823" s="267"/>
      <c r="BD823" s="267"/>
      <c r="BE823" s="267"/>
      <c r="BF823" s="267"/>
      <c r="BG823" s="267"/>
      <c r="BH823" s="267"/>
      <c r="BI823" s="267"/>
      <c r="BJ823" s="267"/>
      <c r="BK823" s="267"/>
      <c r="BL823" s="267"/>
      <c r="BM823" s="267"/>
      <c r="BN823" s="267"/>
      <c r="BO823" s="267"/>
      <c r="BP823" s="267"/>
      <c r="BQ823" s="267"/>
      <c r="BR823" s="267"/>
      <c r="BS823" s="267"/>
      <c r="BT823" s="267"/>
      <c r="BU823" s="267"/>
      <c r="BV823" s="267"/>
      <c r="BW823" s="267"/>
      <c r="BX823" s="267"/>
      <c r="BY823" s="267"/>
      <c r="BZ823" s="267"/>
    </row>
    <row r="824" spans="1:78">
      <c r="A824" s="267"/>
      <c r="B824" s="267"/>
      <c r="C824" s="267"/>
      <c r="D824" s="267"/>
      <c r="E824" s="293"/>
      <c r="F824" s="293"/>
      <c r="G824" s="293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</row>
    <row r="825" spans="1:78">
      <c r="A825" s="267"/>
      <c r="B825" s="267"/>
      <c r="C825" s="267"/>
      <c r="D825" s="267"/>
      <c r="E825" s="293"/>
      <c r="F825" s="293"/>
      <c r="G825" s="293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  <c r="AO825" s="267"/>
      <c r="AP825" s="267"/>
      <c r="AQ825" s="267"/>
      <c r="AR825" s="267"/>
      <c r="AS825" s="267"/>
      <c r="AT825" s="267"/>
      <c r="AU825" s="267"/>
      <c r="AV825" s="267"/>
      <c r="AW825" s="267"/>
      <c r="AX825" s="267"/>
      <c r="AY825" s="267"/>
      <c r="AZ825" s="267"/>
      <c r="BA825" s="267"/>
      <c r="BB825" s="267"/>
      <c r="BC825" s="267"/>
      <c r="BD825" s="267"/>
      <c r="BE825" s="267"/>
      <c r="BF825" s="267"/>
      <c r="BG825" s="267"/>
      <c r="BH825" s="267"/>
      <c r="BI825" s="267"/>
      <c r="BJ825" s="267"/>
      <c r="BK825" s="267"/>
      <c r="BL825" s="267"/>
      <c r="BM825" s="267"/>
      <c r="BN825" s="267"/>
      <c r="BO825" s="267"/>
      <c r="BP825" s="267"/>
      <c r="BQ825" s="267"/>
      <c r="BR825" s="267"/>
      <c r="BS825" s="267"/>
      <c r="BT825" s="267"/>
      <c r="BU825" s="267"/>
      <c r="BV825" s="267"/>
      <c r="BW825" s="267"/>
      <c r="BX825" s="267"/>
      <c r="BY825" s="267"/>
      <c r="BZ825" s="267"/>
    </row>
    <row r="826" spans="1:78">
      <c r="A826" s="267"/>
      <c r="B826" s="267"/>
      <c r="C826" s="267"/>
      <c r="D826" s="267"/>
      <c r="E826" s="293"/>
      <c r="F826" s="293"/>
      <c r="G826" s="293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</row>
    <row r="827" spans="1:78">
      <c r="A827" s="267"/>
      <c r="B827" s="267"/>
      <c r="C827" s="267"/>
      <c r="D827" s="267"/>
      <c r="E827" s="293"/>
      <c r="F827" s="293"/>
      <c r="G827" s="293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  <c r="AO827" s="267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67"/>
      <c r="BD827" s="267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67"/>
      <c r="BS827" s="267"/>
      <c r="BT827" s="267"/>
      <c r="BU827" s="267"/>
      <c r="BV827" s="267"/>
      <c r="BW827" s="267"/>
      <c r="BX827" s="267"/>
      <c r="BY827" s="267"/>
      <c r="BZ827" s="267"/>
    </row>
    <row r="828" spans="1:78">
      <c r="A828" s="267"/>
      <c r="B828" s="267"/>
      <c r="C828" s="267"/>
      <c r="D828" s="267"/>
      <c r="E828" s="293"/>
      <c r="F828" s="293"/>
      <c r="G828" s="293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</row>
    <row r="829" spans="1:78">
      <c r="A829" s="267"/>
      <c r="B829" s="267"/>
      <c r="C829" s="267"/>
      <c r="D829" s="267"/>
      <c r="E829" s="293"/>
      <c r="F829" s="293"/>
      <c r="G829" s="293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  <c r="AO829" s="267"/>
      <c r="AP829" s="267"/>
      <c r="AQ829" s="267"/>
      <c r="AR829" s="267"/>
      <c r="AS829" s="267"/>
      <c r="AT829" s="267"/>
      <c r="AU829" s="267"/>
      <c r="AV829" s="267"/>
      <c r="AW829" s="267"/>
      <c r="AX829" s="267"/>
      <c r="AY829" s="267"/>
      <c r="AZ829" s="267"/>
      <c r="BA829" s="267"/>
      <c r="BB829" s="267"/>
      <c r="BC829" s="267"/>
      <c r="BD829" s="267"/>
      <c r="BE829" s="267"/>
      <c r="BF829" s="267"/>
      <c r="BG829" s="267"/>
      <c r="BH829" s="267"/>
      <c r="BI829" s="267"/>
      <c r="BJ829" s="267"/>
      <c r="BK829" s="267"/>
      <c r="BL829" s="267"/>
      <c r="BM829" s="267"/>
      <c r="BN829" s="267"/>
      <c r="BO829" s="267"/>
      <c r="BP829" s="267"/>
      <c r="BQ829" s="267"/>
      <c r="BR829" s="267"/>
      <c r="BS829" s="267"/>
      <c r="BT829" s="267"/>
      <c r="BU829" s="267"/>
      <c r="BV829" s="267"/>
      <c r="BW829" s="267"/>
      <c r="BX829" s="267"/>
      <c r="BY829" s="267"/>
      <c r="BZ829" s="267"/>
    </row>
    <row r="830" spans="1:78">
      <c r="A830" s="267"/>
      <c r="B830" s="267"/>
      <c r="C830" s="267"/>
      <c r="D830" s="267"/>
      <c r="E830" s="293"/>
      <c r="F830" s="293"/>
      <c r="G830" s="293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</row>
    <row r="831" spans="1:78">
      <c r="A831" s="267"/>
      <c r="B831" s="267"/>
      <c r="C831" s="267"/>
      <c r="D831" s="267"/>
      <c r="E831" s="293"/>
      <c r="F831" s="293"/>
      <c r="G831" s="293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  <c r="AO831" s="267"/>
      <c r="AP831" s="267"/>
      <c r="AQ831" s="267"/>
      <c r="AR831" s="267"/>
      <c r="AS831" s="267"/>
      <c r="AT831" s="267"/>
      <c r="AU831" s="267"/>
      <c r="AV831" s="267"/>
      <c r="AW831" s="267"/>
      <c r="AX831" s="267"/>
      <c r="AY831" s="267"/>
      <c r="AZ831" s="267"/>
      <c r="BA831" s="267"/>
      <c r="BB831" s="267"/>
      <c r="BC831" s="267"/>
      <c r="BD831" s="267"/>
      <c r="BE831" s="267"/>
      <c r="BF831" s="267"/>
      <c r="BG831" s="267"/>
      <c r="BH831" s="267"/>
      <c r="BI831" s="267"/>
      <c r="BJ831" s="267"/>
      <c r="BK831" s="267"/>
      <c r="BL831" s="267"/>
      <c r="BM831" s="267"/>
      <c r="BN831" s="267"/>
      <c r="BO831" s="267"/>
      <c r="BP831" s="267"/>
      <c r="BQ831" s="267"/>
      <c r="BR831" s="267"/>
      <c r="BS831" s="267"/>
      <c r="BT831" s="267"/>
      <c r="BU831" s="267"/>
      <c r="BV831" s="267"/>
      <c r="BW831" s="267"/>
      <c r="BX831" s="267"/>
      <c r="BY831" s="267"/>
      <c r="BZ831" s="267"/>
    </row>
    <row r="832" spans="1:78">
      <c r="A832" s="267"/>
      <c r="B832" s="267"/>
      <c r="C832" s="267"/>
      <c r="D832" s="267"/>
      <c r="E832" s="293"/>
      <c r="F832" s="293"/>
      <c r="G832" s="293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</row>
    <row r="833" spans="1:78">
      <c r="A833" s="267"/>
      <c r="B833" s="267"/>
      <c r="C833" s="267"/>
      <c r="D833" s="267"/>
      <c r="E833" s="293"/>
      <c r="F833" s="293"/>
      <c r="G833" s="293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  <c r="AQ833" s="267"/>
      <c r="AR833" s="267"/>
      <c r="AS833" s="267"/>
      <c r="AT833" s="267"/>
      <c r="AU833" s="267"/>
      <c r="AV833" s="267"/>
      <c r="AW833" s="267"/>
      <c r="AX833" s="267"/>
      <c r="AY833" s="267"/>
      <c r="AZ833" s="267"/>
      <c r="BA833" s="267"/>
      <c r="BB833" s="267"/>
      <c r="BC833" s="267"/>
      <c r="BD833" s="267"/>
      <c r="BE833" s="267"/>
      <c r="BF833" s="267"/>
      <c r="BG833" s="267"/>
      <c r="BH833" s="267"/>
      <c r="BI833" s="267"/>
      <c r="BJ833" s="267"/>
      <c r="BK833" s="267"/>
      <c r="BL833" s="267"/>
      <c r="BM833" s="267"/>
      <c r="BN833" s="267"/>
      <c r="BO833" s="267"/>
      <c r="BP833" s="267"/>
      <c r="BQ833" s="267"/>
      <c r="BR833" s="267"/>
      <c r="BS833" s="267"/>
      <c r="BT833" s="267"/>
      <c r="BU833" s="267"/>
      <c r="BV833" s="267"/>
      <c r="BW833" s="267"/>
      <c r="BX833" s="267"/>
      <c r="BY833" s="267"/>
      <c r="BZ833" s="267"/>
    </row>
    <row r="834" spans="1:78">
      <c r="A834" s="267"/>
      <c r="B834" s="267"/>
      <c r="C834" s="267"/>
      <c r="D834" s="267"/>
      <c r="E834" s="293"/>
      <c r="F834" s="293"/>
      <c r="G834" s="293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</row>
    <row r="835" spans="1:78">
      <c r="A835" s="267"/>
      <c r="B835" s="267"/>
      <c r="C835" s="267"/>
      <c r="D835" s="267"/>
      <c r="E835" s="293"/>
      <c r="F835" s="293"/>
      <c r="G835" s="293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  <c r="AO835" s="267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67"/>
      <c r="BD835" s="267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67"/>
      <c r="BS835" s="267"/>
      <c r="BT835" s="267"/>
      <c r="BU835" s="267"/>
      <c r="BV835" s="267"/>
      <c r="BW835" s="267"/>
      <c r="BX835" s="267"/>
      <c r="BY835" s="267"/>
      <c r="BZ835" s="267"/>
    </row>
    <row r="836" spans="1:78">
      <c r="A836" s="267"/>
      <c r="B836" s="267"/>
      <c r="C836" s="267"/>
      <c r="D836" s="267"/>
      <c r="E836" s="293"/>
      <c r="F836" s="293"/>
      <c r="G836" s="293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</row>
    <row r="837" spans="1:78">
      <c r="A837" s="267"/>
      <c r="B837" s="267"/>
      <c r="C837" s="267"/>
      <c r="D837" s="267"/>
      <c r="E837" s="293"/>
      <c r="F837" s="293"/>
      <c r="G837" s="293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</row>
    <row r="838" spans="1:78">
      <c r="A838" s="267"/>
      <c r="B838" s="267"/>
      <c r="C838" s="267"/>
      <c r="D838" s="267"/>
      <c r="E838" s="293"/>
      <c r="F838" s="293"/>
      <c r="G838" s="293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  <c r="AO838" s="267"/>
      <c r="AP838" s="267"/>
      <c r="AQ838" s="267"/>
      <c r="AR838" s="267"/>
      <c r="AS838" s="267"/>
      <c r="AT838" s="267"/>
      <c r="AU838" s="267"/>
      <c r="AV838" s="267"/>
      <c r="AW838" s="267"/>
      <c r="AX838" s="267"/>
      <c r="AY838" s="267"/>
      <c r="AZ838" s="267"/>
      <c r="BA838" s="267"/>
      <c r="BB838" s="267"/>
      <c r="BC838" s="267"/>
      <c r="BD838" s="267"/>
      <c r="BE838" s="267"/>
      <c r="BF838" s="267"/>
      <c r="BG838" s="267"/>
      <c r="BH838" s="267"/>
      <c r="BI838" s="267"/>
      <c r="BJ838" s="267"/>
      <c r="BK838" s="267"/>
      <c r="BL838" s="267"/>
      <c r="BM838" s="267"/>
      <c r="BN838" s="267"/>
      <c r="BO838" s="267"/>
      <c r="BP838" s="267"/>
      <c r="BQ838" s="267"/>
      <c r="BR838" s="267"/>
      <c r="BS838" s="267"/>
      <c r="BT838" s="267"/>
      <c r="BU838" s="267"/>
      <c r="BV838" s="267"/>
      <c r="BW838" s="267"/>
      <c r="BX838" s="267"/>
      <c r="BY838" s="267"/>
      <c r="BZ838" s="267"/>
    </row>
    <row r="839" spans="1:78">
      <c r="A839" s="267"/>
      <c r="B839" s="267"/>
      <c r="C839" s="267"/>
      <c r="D839" s="267"/>
      <c r="E839" s="293"/>
      <c r="F839" s="293"/>
      <c r="G839" s="293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</row>
    <row r="840" spans="1:78">
      <c r="A840" s="267"/>
      <c r="B840" s="267"/>
      <c r="C840" s="267"/>
      <c r="D840" s="267"/>
      <c r="E840" s="293"/>
      <c r="F840" s="293"/>
      <c r="G840" s="293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  <c r="AO840" s="267"/>
      <c r="AP840" s="267"/>
      <c r="AQ840" s="267"/>
      <c r="AR840" s="267"/>
      <c r="AS840" s="267"/>
      <c r="AT840" s="267"/>
      <c r="AU840" s="267"/>
      <c r="AV840" s="267"/>
      <c r="AW840" s="267"/>
      <c r="AX840" s="267"/>
      <c r="AY840" s="267"/>
      <c r="AZ840" s="267"/>
      <c r="BA840" s="267"/>
      <c r="BB840" s="267"/>
      <c r="BC840" s="267"/>
      <c r="BD840" s="267"/>
      <c r="BE840" s="267"/>
      <c r="BF840" s="267"/>
      <c r="BG840" s="267"/>
      <c r="BH840" s="267"/>
      <c r="BI840" s="267"/>
      <c r="BJ840" s="267"/>
      <c r="BK840" s="267"/>
      <c r="BL840" s="267"/>
      <c r="BM840" s="267"/>
      <c r="BN840" s="267"/>
      <c r="BO840" s="267"/>
      <c r="BP840" s="267"/>
      <c r="BQ840" s="267"/>
      <c r="BR840" s="267"/>
      <c r="BS840" s="267"/>
      <c r="BT840" s="267"/>
      <c r="BU840" s="267"/>
      <c r="BV840" s="267"/>
      <c r="BW840" s="267"/>
      <c r="BX840" s="267"/>
      <c r="BY840" s="267"/>
      <c r="BZ840" s="267"/>
    </row>
    <row r="841" spans="1:78">
      <c r="A841" s="267"/>
      <c r="B841" s="267"/>
      <c r="C841" s="267"/>
      <c r="D841" s="267"/>
      <c r="E841" s="293"/>
      <c r="F841" s="293"/>
      <c r="G841" s="293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</row>
    <row r="842" spans="1:78">
      <c r="A842" s="267"/>
      <c r="B842" s="267"/>
      <c r="C842" s="267"/>
      <c r="D842" s="267"/>
      <c r="E842" s="293"/>
      <c r="F842" s="293"/>
      <c r="G842" s="293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  <c r="AO842" s="267"/>
      <c r="AP842" s="267"/>
      <c r="AQ842" s="267"/>
      <c r="AR842" s="267"/>
      <c r="AS842" s="267"/>
      <c r="AT842" s="267"/>
      <c r="AU842" s="267"/>
      <c r="AV842" s="267"/>
      <c r="AW842" s="267"/>
      <c r="AX842" s="267"/>
      <c r="AY842" s="267"/>
      <c r="AZ842" s="267"/>
      <c r="BA842" s="267"/>
      <c r="BB842" s="267"/>
      <c r="BC842" s="267"/>
      <c r="BD842" s="267"/>
      <c r="BE842" s="267"/>
      <c r="BF842" s="267"/>
      <c r="BG842" s="267"/>
      <c r="BH842" s="267"/>
      <c r="BI842" s="267"/>
      <c r="BJ842" s="267"/>
      <c r="BK842" s="267"/>
      <c r="BL842" s="267"/>
      <c r="BM842" s="267"/>
      <c r="BN842" s="267"/>
      <c r="BO842" s="267"/>
      <c r="BP842" s="267"/>
      <c r="BQ842" s="267"/>
      <c r="BR842" s="267"/>
      <c r="BS842" s="267"/>
      <c r="BT842" s="267"/>
      <c r="BU842" s="267"/>
      <c r="BV842" s="267"/>
      <c r="BW842" s="267"/>
      <c r="BX842" s="267"/>
      <c r="BY842" s="267"/>
      <c r="BZ842" s="267"/>
    </row>
    <row r="843" spans="1:78">
      <c r="A843" s="267"/>
      <c r="B843" s="267"/>
      <c r="C843" s="267"/>
      <c r="D843" s="267"/>
      <c r="E843" s="293"/>
      <c r="F843" s="293"/>
      <c r="G843" s="293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</row>
    <row r="844" spans="1:78">
      <c r="A844" s="267"/>
      <c r="B844" s="267"/>
      <c r="C844" s="267"/>
      <c r="D844" s="267"/>
      <c r="E844" s="293"/>
      <c r="F844" s="293"/>
      <c r="G844" s="293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  <c r="AO844" s="267"/>
      <c r="AP844" s="267"/>
      <c r="AQ844" s="267"/>
      <c r="AR844" s="267"/>
      <c r="AS844" s="267"/>
      <c r="AT844" s="267"/>
      <c r="AU844" s="267"/>
      <c r="AV844" s="267"/>
      <c r="AW844" s="267"/>
      <c r="AX844" s="267"/>
      <c r="AY844" s="267"/>
      <c r="AZ844" s="267"/>
      <c r="BA844" s="267"/>
      <c r="BB844" s="267"/>
      <c r="BC844" s="267"/>
      <c r="BD844" s="267"/>
      <c r="BE844" s="267"/>
      <c r="BF844" s="267"/>
      <c r="BG844" s="267"/>
      <c r="BH844" s="267"/>
      <c r="BI844" s="267"/>
      <c r="BJ844" s="267"/>
      <c r="BK844" s="267"/>
      <c r="BL844" s="267"/>
      <c r="BM844" s="267"/>
      <c r="BN844" s="267"/>
      <c r="BO844" s="267"/>
      <c r="BP844" s="267"/>
      <c r="BQ844" s="267"/>
      <c r="BR844" s="267"/>
      <c r="BS844" s="267"/>
      <c r="BT844" s="267"/>
      <c r="BU844" s="267"/>
      <c r="BV844" s="267"/>
      <c r="BW844" s="267"/>
      <c r="BX844" s="267"/>
      <c r="BY844" s="267"/>
      <c r="BZ844" s="267"/>
    </row>
    <row r="845" spans="1:78">
      <c r="A845" s="267"/>
      <c r="B845" s="267"/>
      <c r="C845" s="267"/>
      <c r="D845" s="267"/>
      <c r="E845" s="293"/>
      <c r="F845" s="293"/>
      <c r="G845" s="293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</row>
    <row r="846" spans="1:78">
      <c r="A846" s="267"/>
      <c r="B846" s="267"/>
      <c r="C846" s="267"/>
      <c r="D846" s="267"/>
      <c r="E846" s="293"/>
      <c r="F846" s="293"/>
      <c r="G846" s="293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  <c r="AO846" s="267"/>
      <c r="AP846" s="267"/>
      <c r="AQ846" s="267"/>
      <c r="AR846" s="267"/>
      <c r="AS846" s="267"/>
      <c r="AT846" s="267"/>
      <c r="AU846" s="267"/>
      <c r="AV846" s="267"/>
      <c r="AW846" s="267"/>
      <c r="AX846" s="267"/>
      <c r="AY846" s="267"/>
      <c r="AZ846" s="267"/>
      <c r="BA846" s="267"/>
      <c r="BB846" s="267"/>
      <c r="BC846" s="267"/>
      <c r="BD846" s="267"/>
      <c r="BE846" s="267"/>
      <c r="BF846" s="267"/>
      <c r="BG846" s="267"/>
      <c r="BH846" s="267"/>
      <c r="BI846" s="267"/>
      <c r="BJ846" s="267"/>
      <c r="BK846" s="267"/>
      <c r="BL846" s="267"/>
      <c r="BM846" s="267"/>
      <c r="BN846" s="267"/>
      <c r="BO846" s="267"/>
      <c r="BP846" s="267"/>
      <c r="BQ846" s="267"/>
      <c r="BR846" s="267"/>
      <c r="BS846" s="267"/>
      <c r="BT846" s="267"/>
      <c r="BU846" s="267"/>
      <c r="BV846" s="267"/>
      <c r="BW846" s="267"/>
      <c r="BX846" s="267"/>
      <c r="BY846" s="267"/>
      <c r="BZ846" s="267"/>
    </row>
    <row r="847" spans="1:78">
      <c r="A847" s="267"/>
      <c r="B847" s="267"/>
      <c r="C847" s="267"/>
      <c r="D847" s="267"/>
      <c r="E847" s="293"/>
      <c r="F847" s="293"/>
      <c r="G847" s="293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</row>
    <row r="848" spans="1:78">
      <c r="A848" s="267"/>
      <c r="B848" s="267"/>
      <c r="C848" s="267"/>
      <c r="D848" s="267"/>
      <c r="E848" s="293"/>
      <c r="F848" s="293"/>
      <c r="G848" s="293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  <c r="AO848" s="267"/>
      <c r="AP848" s="267"/>
      <c r="AQ848" s="267"/>
      <c r="AR848" s="267"/>
      <c r="AS848" s="267"/>
      <c r="AT848" s="267"/>
      <c r="AU848" s="267"/>
      <c r="AV848" s="267"/>
      <c r="AW848" s="267"/>
      <c r="AX848" s="267"/>
      <c r="AY848" s="267"/>
      <c r="AZ848" s="267"/>
      <c r="BA848" s="267"/>
      <c r="BB848" s="267"/>
      <c r="BC848" s="267"/>
      <c r="BD848" s="267"/>
      <c r="BE848" s="267"/>
      <c r="BF848" s="267"/>
      <c r="BG848" s="267"/>
      <c r="BH848" s="267"/>
      <c r="BI848" s="267"/>
      <c r="BJ848" s="267"/>
      <c r="BK848" s="267"/>
      <c r="BL848" s="267"/>
      <c r="BM848" s="267"/>
      <c r="BN848" s="267"/>
      <c r="BO848" s="267"/>
      <c r="BP848" s="267"/>
      <c r="BQ848" s="267"/>
      <c r="BR848" s="267"/>
      <c r="BS848" s="267"/>
      <c r="BT848" s="267"/>
      <c r="BU848" s="267"/>
      <c r="BV848" s="267"/>
      <c r="BW848" s="267"/>
      <c r="BX848" s="267"/>
      <c r="BY848" s="267"/>
      <c r="BZ848" s="267"/>
    </row>
    <row r="849" spans="1:78">
      <c r="A849" s="267"/>
      <c r="B849" s="267"/>
      <c r="C849" s="267"/>
      <c r="D849" s="267"/>
      <c r="E849" s="293"/>
      <c r="F849" s="293"/>
      <c r="G849" s="293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</row>
    <row r="850" spans="1:78">
      <c r="A850" s="267"/>
      <c r="B850" s="267"/>
      <c r="C850" s="267"/>
      <c r="D850" s="267"/>
      <c r="E850" s="293"/>
      <c r="F850" s="293"/>
      <c r="G850" s="293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</row>
    <row r="851" spans="1:78">
      <c r="A851" s="267"/>
      <c r="B851" s="267"/>
      <c r="C851" s="267"/>
      <c r="D851" s="267"/>
      <c r="E851" s="293"/>
      <c r="F851" s="293"/>
      <c r="G851" s="293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  <c r="AO851" s="267"/>
      <c r="AP851" s="267"/>
      <c r="AQ851" s="267"/>
      <c r="AR851" s="267"/>
      <c r="AS851" s="267"/>
      <c r="AT851" s="267"/>
      <c r="AU851" s="267"/>
      <c r="AV851" s="267"/>
      <c r="AW851" s="267"/>
      <c r="AX851" s="267"/>
      <c r="AY851" s="267"/>
      <c r="AZ851" s="267"/>
      <c r="BA851" s="267"/>
      <c r="BB851" s="267"/>
      <c r="BC851" s="267"/>
      <c r="BD851" s="267"/>
      <c r="BE851" s="267"/>
      <c r="BF851" s="267"/>
      <c r="BG851" s="267"/>
      <c r="BH851" s="267"/>
      <c r="BI851" s="267"/>
      <c r="BJ851" s="267"/>
      <c r="BK851" s="267"/>
      <c r="BL851" s="267"/>
      <c r="BM851" s="267"/>
      <c r="BN851" s="267"/>
      <c r="BO851" s="267"/>
      <c r="BP851" s="267"/>
      <c r="BQ851" s="267"/>
      <c r="BR851" s="267"/>
      <c r="BS851" s="267"/>
      <c r="BT851" s="267"/>
      <c r="BU851" s="267"/>
      <c r="BV851" s="267"/>
      <c r="BW851" s="267"/>
      <c r="BX851" s="267"/>
      <c r="BY851" s="267"/>
      <c r="BZ851" s="267"/>
    </row>
    <row r="852" spans="1:78">
      <c r="A852" s="267"/>
      <c r="B852" s="267"/>
      <c r="C852" s="267"/>
      <c r="D852" s="267"/>
      <c r="E852" s="293"/>
      <c r="F852" s="293"/>
      <c r="G852" s="293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</row>
    <row r="853" spans="1:78">
      <c r="A853" s="267"/>
      <c r="B853" s="267"/>
      <c r="C853" s="267"/>
      <c r="D853" s="267"/>
      <c r="E853" s="293"/>
      <c r="F853" s="293"/>
      <c r="G853" s="293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  <c r="AO853" s="267"/>
      <c r="AP853" s="267"/>
      <c r="AQ853" s="267"/>
      <c r="AR853" s="267"/>
      <c r="AS853" s="267"/>
      <c r="AT853" s="267"/>
      <c r="AU853" s="267"/>
      <c r="AV853" s="267"/>
      <c r="AW853" s="267"/>
      <c r="AX853" s="267"/>
      <c r="AY853" s="267"/>
      <c r="AZ853" s="267"/>
      <c r="BA853" s="267"/>
      <c r="BB853" s="267"/>
      <c r="BC853" s="267"/>
      <c r="BD853" s="267"/>
      <c r="BE853" s="267"/>
      <c r="BF853" s="267"/>
      <c r="BG853" s="267"/>
      <c r="BH853" s="267"/>
      <c r="BI853" s="267"/>
      <c r="BJ853" s="267"/>
      <c r="BK853" s="267"/>
      <c r="BL853" s="267"/>
      <c r="BM853" s="267"/>
      <c r="BN853" s="267"/>
      <c r="BO853" s="267"/>
      <c r="BP853" s="267"/>
      <c r="BQ853" s="267"/>
      <c r="BR853" s="267"/>
      <c r="BS853" s="267"/>
      <c r="BT853" s="267"/>
      <c r="BU853" s="267"/>
      <c r="BV853" s="267"/>
      <c r="BW853" s="267"/>
      <c r="BX853" s="267"/>
      <c r="BY853" s="267"/>
      <c r="BZ853" s="267"/>
    </row>
    <row r="854" spans="1:78">
      <c r="A854" s="267"/>
      <c r="B854" s="267"/>
      <c r="C854" s="267"/>
      <c r="D854" s="267"/>
      <c r="E854" s="293"/>
      <c r="F854" s="293"/>
      <c r="G854" s="293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</row>
    <row r="855" spans="1:78">
      <c r="A855" s="267"/>
      <c r="B855" s="267"/>
      <c r="C855" s="267"/>
      <c r="D855" s="267"/>
      <c r="E855" s="293"/>
      <c r="F855" s="293"/>
      <c r="G855" s="293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  <c r="AO855" s="267"/>
      <c r="AP855" s="267"/>
      <c r="AQ855" s="267"/>
      <c r="AR855" s="267"/>
      <c r="AS855" s="267"/>
      <c r="AT855" s="267"/>
      <c r="AU855" s="267"/>
      <c r="AV855" s="267"/>
      <c r="AW855" s="267"/>
      <c r="AX855" s="267"/>
      <c r="AY855" s="267"/>
      <c r="AZ855" s="267"/>
      <c r="BA855" s="267"/>
      <c r="BB855" s="267"/>
      <c r="BC855" s="267"/>
      <c r="BD855" s="267"/>
      <c r="BE855" s="267"/>
      <c r="BF855" s="267"/>
      <c r="BG855" s="267"/>
      <c r="BH855" s="267"/>
      <c r="BI855" s="267"/>
      <c r="BJ855" s="267"/>
      <c r="BK855" s="267"/>
      <c r="BL855" s="267"/>
      <c r="BM855" s="267"/>
      <c r="BN855" s="267"/>
      <c r="BO855" s="267"/>
      <c r="BP855" s="267"/>
      <c r="BQ855" s="267"/>
      <c r="BR855" s="267"/>
      <c r="BS855" s="267"/>
      <c r="BT855" s="267"/>
      <c r="BU855" s="267"/>
      <c r="BV855" s="267"/>
      <c r="BW855" s="267"/>
      <c r="BX855" s="267"/>
      <c r="BY855" s="267"/>
      <c r="BZ855" s="267"/>
    </row>
    <row r="856" spans="1:78">
      <c r="A856" s="267"/>
      <c r="B856" s="267"/>
      <c r="C856" s="267"/>
      <c r="D856" s="267"/>
      <c r="E856" s="293"/>
      <c r="F856" s="293"/>
      <c r="G856" s="293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</row>
    <row r="857" spans="1:78">
      <c r="A857" s="267"/>
      <c r="B857" s="267"/>
      <c r="C857" s="267"/>
      <c r="D857" s="267"/>
      <c r="E857" s="293"/>
      <c r="F857" s="293"/>
      <c r="G857" s="293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  <c r="AO857" s="267"/>
      <c r="AP857" s="267"/>
      <c r="AQ857" s="267"/>
      <c r="AR857" s="267"/>
      <c r="AS857" s="267"/>
      <c r="AT857" s="267"/>
      <c r="AU857" s="267"/>
      <c r="AV857" s="267"/>
      <c r="AW857" s="267"/>
      <c r="AX857" s="267"/>
      <c r="AY857" s="267"/>
      <c r="AZ857" s="267"/>
      <c r="BA857" s="267"/>
      <c r="BB857" s="267"/>
      <c r="BC857" s="267"/>
      <c r="BD857" s="267"/>
      <c r="BE857" s="267"/>
      <c r="BF857" s="267"/>
      <c r="BG857" s="267"/>
      <c r="BH857" s="267"/>
      <c r="BI857" s="267"/>
      <c r="BJ857" s="267"/>
      <c r="BK857" s="267"/>
      <c r="BL857" s="267"/>
      <c r="BM857" s="267"/>
      <c r="BN857" s="267"/>
      <c r="BO857" s="267"/>
      <c r="BP857" s="267"/>
      <c r="BQ857" s="267"/>
      <c r="BR857" s="267"/>
      <c r="BS857" s="267"/>
      <c r="BT857" s="267"/>
      <c r="BU857" s="267"/>
      <c r="BV857" s="267"/>
      <c r="BW857" s="267"/>
      <c r="BX857" s="267"/>
      <c r="BY857" s="267"/>
      <c r="BZ857" s="267"/>
    </row>
    <row r="858" spans="1:78">
      <c r="A858" s="267"/>
      <c r="B858" s="267"/>
      <c r="C858" s="267"/>
      <c r="D858" s="267"/>
      <c r="E858" s="293"/>
      <c r="F858" s="293"/>
      <c r="G858" s="293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</row>
    <row r="859" spans="1:78">
      <c r="A859" s="267"/>
      <c r="B859" s="267"/>
      <c r="C859" s="267"/>
      <c r="D859" s="267"/>
      <c r="E859" s="293"/>
      <c r="F859" s="293"/>
      <c r="G859" s="293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  <c r="AO859" s="267"/>
      <c r="AP859" s="267"/>
      <c r="AQ859" s="267"/>
      <c r="AR859" s="267"/>
      <c r="AS859" s="267"/>
      <c r="AT859" s="267"/>
      <c r="AU859" s="267"/>
      <c r="AV859" s="267"/>
      <c r="AW859" s="267"/>
      <c r="AX859" s="267"/>
      <c r="AY859" s="267"/>
      <c r="AZ859" s="267"/>
      <c r="BA859" s="267"/>
      <c r="BB859" s="267"/>
      <c r="BC859" s="267"/>
      <c r="BD859" s="267"/>
      <c r="BE859" s="267"/>
      <c r="BF859" s="267"/>
      <c r="BG859" s="267"/>
      <c r="BH859" s="267"/>
      <c r="BI859" s="267"/>
      <c r="BJ859" s="267"/>
      <c r="BK859" s="267"/>
      <c r="BL859" s="267"/>
      <c r="BM859" s="267"/>
      <c r="BN859" s="267"/>
      <c r="BO859" s="267"/>
      <c r="BP859" s="267"/>
      <c r="BQ859" s="267"/>
      <c r="BR859" s="267"/>
      <c r="BS859" s="267"/>
      <c r="BT859" s="267"/>
      <c r="BU859" s="267"/>
      <c r="BV859" s="267"/>
      <c r="BW859" s="267"/>
      <c r="BX859" s="267"/>
      <c r="BY859" s="267"/>
      <c r="BZ859" s="267"/>
    </row>
    <row r="860" spans="1:78">
      <c r="A860" s="267"/>
      <c r="B860" s="267"/>
      <c r="C860" s="267"/>
      <c r="D860" s="267"/>
      <c r="E860" s="293"/>
      <c r="F860" s="293"/>
      <c r="G860" s="293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</row>
    <row r="861" spans="1:78">
      <c r="A861" s="267"/>
      <c r="B861" s="267"/>
      <c r="C861" s="267"/>
      <c r="D861" s="267"/>
      <c r="E861" s="293"/>
      <c r="F861" s="293"/>
      <c r="G861" s="293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  <c r="AO861" s="267"/>
      <c r="AP861" s="267"/>
      <c r="AQ861" s="267"/>
      <c r="AR861" s="267"/>
      <c r="AS861" s="267"/>
      <c r="AT861" s="267"/>
      <c r="AU861" s="267"/>
      <c r="AV861" s="267"/>
      <c r="AW861" s="267"/>
      <c r="AX861" s="267"/>
      <c r="AY861" s="267"/>
      <c r="AZ861" s="267"/>
      <c r="BA861" s="267"/>
      <c r="BB861" s="267"/>
      <c r="BC861" s="267"/>
      <c r="BD861" s="267"/>
      <c r="BE861" s="267"/>
      <c r="BF861" s="267"/>
      <c r="BG861" s="267"/>
      <c r="BH861" s="267"/>
      <c r="BI861" s="267"/>
      <c r="BJ861" s="267"/>
      <c r="BK861" s="267"/>
      <c r="BL861" s="267"/>
      <c r="BM861" s="267"/>
      <c r="BN861" s="267"/>
      <c r="BO861" s="267"/>
      <c r="BP861" s="267"/>
      <c r="BQ861" s="267"/>
      <c r="BR861" s="267"/>
      <c r="BS861" s="267"/>
      <c r="BT861" s="267"/>
      <c r="BU861" s="267"/>
      <c r="BV861" s="267"/>
      <c r="BW861" s="267"/>
      <c r="BX861" s="267"/>
      <c r="BY861" s="267"/>
      <c r="BZ861" s="267"/>
    </row>
    <row r="862" spans="1:78">
      <c r="A862" s="267"/>
      <c r="B862" s="267"/>
      <c r="C862" s="267"/>
      <c r="D862" s="267"/>
      <c r="E862" s="293"/>
      <c r="F862" s="293"/>
      <c r="G862" s="293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</row>
    <row r="863" spans="1:78">
      <c r="A863" s="267"/>
      <c r="B863" s="267"/>
      <c r="C863" s="267"/>
      <c r="D863" s="267"/>
      <c r="E863" s="293"/>
      <c r="F863" s="293"/>
      <c r="G863" s="293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  <c r="AO863" s="267"/>
      <c r="AP863" s="267"/>
      <c r="AQ863" s="267"/>
      <c r="AR863" s="267"/>
      <c r="AS863" s="267"/>
      <c r="AT863" s="267"/>
      <c r="AU863" s="267"/>
      <c r="AV863" s="267"/>
      <c r="AW863" s="267"/>
      <c r="AX863" s="267"/>
      <c r="AY863" s="267"/>
      <c r="AZ863" s="267"/>
      <c r="BA863" s="267"/>
      <c r="BB863" s="267"/>
      <c r="BC863" s="267"/>
      <c r="BD863" s="267"/>
      <c r="BE863" s="267"/>
      <c r="BF863" s="267"/>
      <c r="BG863" s="267"/>
      <c r="BH863" s="267"/>
      <c r="BI863" s="267"/>
      <c r="BJ863" s="267"/>
      <c r="BK863" s="267"/>
      <c r="BL863" s="267"/>
      <c r="BM863" s="267"/>
      <c r="BN863" s="267"/>
      <c r="BO863" s="267"/>
      <c r="BP863" s="267"/>
      <c r="BQ863" s="267"/>
      <c r="BR863" s="267"/>
      <c r="BS863" s="267"/>
      <c r="BT863" s="267"/>
      <c r="BU863" s="267"/>
      <c r="BV863" s="267"/>
      <c r="BW863" s="267"/>
      <c r="BX863" s="267"/>
      <c r="BY863" s="267"/>
      <c r="BZ863" s="267"/>
    </row>
    <row r="864" spans="1:78">
      <c r="A864" s="267"/>
      <c r="B864" s="267"/>
      <c r="C864" s="267"/>
      <c r="D864" s="267"/>
      <c r="E864" s="293"/>
      <c r="F864" s="293"/>
      <c r="G864" s="293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</row>
    <row r="865" spans="1:78">
      <c r="A865" s="267"/>
      <c r="B865" s="267"/>
      <c r="C865" s="267"/>
      <c r="D865" s="267"/>
      <c r="E865" s="293"/>
      <c r="F865" s="293"/>
      <c r="G865" s="293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  <c r="AO865" s="267"/>
      <c r="AP865" s="267"/>
      <c r="AQ865" s="267"/>
      <c r="AR865" s="267"/>
      <c r="AS865" s="267"/>
      <c r="AT865" s="267"/>
      <c r="AU865" s="267"/>
      <c r="AV865" s="267"/>
      <c r="AW865" s="267"/>
      <c r="AX865" s="267"/>
      <c r="AY865" s="267"/>
      <c r="AZ865" s="267"/>
      <c r="BA865" s="267"/>
      <c r="BB865" s="267"/>
      <c r="BC865" s="267"/>
      <c r="BD865" s="267"/>
      <c r="BE865" s="267"/>
      <c r="BF865" s="267"/>
      <c r="BG865" s="267"/>
      <c r="BH865" s="267"/>
      <c r="BI865" s="267"/>
      <c r="BJ865" s="267"/>
      <c r="BK865" s="267"/>
      <c r="BL865" s="267"/>
      <c r="BM865" s="267"/>
      <c r="BN865" s="267"/>
      <c r="BO865" s="267"/>
      <c r="BP865" s="267"/>
      <c r="BQ865" s="267"/>
      <c r="BR865" s="267"/>
      <c r="BS865" s="267"/>
      <c r="BT865" s="267"/>
      <c r="BU865" s="267"/>
      <c r="BV865" s="267"/>
      <c r="BW865" s="267"/>
      <c r="BX865" s="267"/>
      <c r="BY865" s="267"/>
      <c r="BZ865" s="267"/>
    </row>
    <row r="866" spans="1:78">
      <c r="A866" s="267"/>
      <c r="B866" s="267"/>
      <c r="C866" s="267"/>
      <c r="D866" s="267"/>
      <c r="E866" s="293"/>
      <c r="F866" s="293"/>
      <c r="G866" s="293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</row>
    <row r="867" spans="1:78">
      <c r="A867" s="267"/>
      <c r="B867" s="267"/>
      <c r="C867" s="267"/>
      <c r="D867" s="267"/>
      <c r="E867" s="293"/>
      <c r="F867" s="293"/>
      <c r="G867" s="293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  <c r="AO867" s="267"/>
      <c r="AP867" s="267"/>
      <c r="AQ867" s="267"/>
      <c r="AR867" s="267"/>
      <c r="AS867" s="267"/>
      <c r="AT867" s="267"/>
      <c r="AU867" s="267"/>
      <c r="AV867" s="267"/>
      <c r="AW867" s="267"/>
      <c r="AX867" s="267"/>
      <c r="AY867" s="267"/>
      <c r="AZ867" s="267"/>
      <c r="BA867" s="267"/>
      <c r="BB867" s="267"/>
      <c r="BC867" s="267"/>
      <c r="BD867" s="267"/>
      <c r="BE867" s="267"/>
      <c r="BF867" s="267"/>
      <c r="BG867" s="267"/>
      <c r="BH867" s="267"/>
      <c r="BI867" s="267"/>
      <c r="BJ867" s="267"/>
      <c r="BK867" s="267"/>
      <c r="BL867" s="267"/>
      <c r="BM867" s="267"/>
      <c r="BN867" s="267"/>
      <c r="BO867" s="267"/>
      <c r="BP867" s="267"/>
      <c r="BQ867" s="267"/>
      <c r="BR867" s="267"/>
      <c r="BS867" s="267"/>
      <c r="BT867" s="267"/>
      <c r="BU867" s="267"/>
      <c r="BV867" s="267"/>
      <c r="BW867" s="267"/>
      <c r="BX867" s="267"/>
      <c r="BY867" s="267"/>
      <c r="BZ867" s="267"/>
    </row>
    <row r="868" spans="1:78">
      <c r="A868" s="267"/>
      <c r="B868" s="267"/>
      <c r="C868" s="267"/>
      <c r="D868" s="267"/>
      <c r="E868" s="293"/>
      <c r="F868" s="293"/>
      <c r="G868" s="293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</row>
    <row r="869" spans="1:78">
      <c r="A869" s="267"/>
      <c r="B869" s="267"/>
      <c r="C869" s="267"/>
      <c r="D869" s="267"/>
      <c r="E869" s="293"/>
      <c r="F869" s="293"/>
      <c r="G869" s="293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  <c r="AO869" s="267"/>
      <c r="AP869" s="267"/>
      <c r="AQ869" s="267"/>
      <c r="AR869" s="267"/>
      <c r="AS869" s="267"/>
      <c r="AT869" s="267"/>
      <c r="AU869" s="267"/>
      <c r="AV869" s="267"/>
      <c r="AW869" s="267"/>
      <c r="AX869" s="267"/>
      <c r="AY869" s="267"/>
      <c r="AZ869" s="267"/>
      <c r="BA869" s="267"/>
      <c r="BB869" s="267"/>
      <c r="BC869" s="267"/>
      <c r="BD869" s="267"/>
      <c r="BE869" s="267"/>
      <c r="BF869" s="267"/>
      <c r="BG869" s="267"/>
      <c r="BH869" s="267"/>
      <c r="BI869" s="267"/>
      <c r="BJ869" s="267"/>
      <c r="BK869" s="267"/>
      <c r="BL869" s="267"/>
      <c r="BM869" s="267"/>
      <c r="BN869" s="267"/>
      <c r="BO869" s="267"/>
      <c r="BP869" s="267"/>
      <c r="BQ869" s="267"/>
      <c r="BR869" s="267"/>
      <c r="BS869" s="267"/>
      <c r="BT869" s="267"/>
      <c r="BU869" s="267"/>
      <c r="BV869" s="267"/>
      <c r="BW869" s="267"/>
      <c r="BX869" s="267"/>
      <c r="BY869" s="267"/>
      <c r="BZ869" s="267"/>
    </row>
    <row r="870" spans="1:78">
      <c r="A870" s="267"/>
      <c r="B870" s="267"/>
      <c r="C870" s="267"/>
      <c r="D870" s="267"/>
      <c r="E870" s="293"/>
      <c r="F870" s="293"/>
      <c r="G870" s="293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</row>
    <row r="871" spans="1:78">
      <c r="A871" s="267"/>
      <c r="B871" s="267"/>
      <c r="C871" s="267"/>
      <c r="D871" s="267"/>
      <c r="E871" s="293"/>
      <c r="F871" s="293"/>
      <c r="G871" s="293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  <c r="AO871" s="267"/>
      <c r="AP871" s="267"/>
      <c r="AQ871" s="267"/>
      <c r="AR871" s="267"/>
      <c r="AS871" s="267"/>
      <c r="AT871" s="267"/>
      <c r="AU871" s="267"/>
      <c r="AV871" s="267"/>
      <c r="AW871" s="267"/>
      <c r="AX871" s="267"/>
      <c r="AY871" s="267"/>
      <c r="AZ871" s="267"/>
      <c r="BA871" s="267"/>
      <c r="BB871" s="267"/>
      <c r="BC871" s="267"/>
      <c r="BD871" s="267"/>
      <c r="BE871" s="267"/>
      <c r="BF871" s="267"/>
      <c r="BG871" s="267"/>
      <c r="BH871" s="267"/>
      <c r="BI871" s="267"/>
      <c r="BJ871" s="267"/>
      <c r="BK871" s="267"/>
      <c r="BL871" s="267"/>
      <c r="BM871" s="267"/>
      <c r="BN871" s="267"/>
      <c r="BO871" s="267"/>
      <c r="BP871" s="267"/>
      <c r="BQ871" s="267"/>
      <c r="BR871" s="267"/>
      <c r="BS871" s="267"/>
      <c r="BT871" s="267"/>
      <c r="BU871" s="267"/>
      <c r="BV871" s="267"/>
      <c r="BW871" s="267"/>
      <c r="BX871" s="267"/>
      <c r="BY871" s="267"/>
      <c r="BZ871" s="267"/>
    </row>
    <row r="872" spans="1:78">
      <c r="A872" s="267"/>
      <c r="B872" s="267"/>
      <c r="C872" s="267"/>
      <c r="D872" s="267"/>
      <c r="E872" s="293"/>
      <c r="F872" s="293"/>
      <c r="G872" s="293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</row>
    <row r="873" spans="1:78">
      <c r="A873" s="267"/>
      <c r="B873" s="267"/>
      <c r="C873" s="267"/>
      <c r="D873" s="267"/>
      <c r="E873" s="293"/>
      <c r="F873" s="293"/>
      <c r="G873" s="293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  <c r="AO873" s="267"/>
      <c r="AP873" s="267"/>
      <c r="AQ873" s="267"/>
      <c r="AR873" s="267"/>
      <c r="AS873" s="267"/>
      <c r="AT873" s="267"/>
      <c r="AU873" s="267"/>
      <c r="AV873" s="267"/>
      <c r="AW873" s="267"/>
      <c r="AX873" s="267"/>
      <c r="AY873" s="267"/>
      <c r="AZ873" s="267"/>
      <c r="BA873" s="267"/>
      <c r="BB873" s="267"/>
      <c r="BC873" s="267"/>
      <c r="BD873" s="267"/>
      <c r="BE873" s="267"/>
      <c r="BF873" s="267"/>
      <c r="BG873" s="267"/>
      <c r="BH873" s="267"/>
      <c r="BI873" s="267"/>
      <c r="BJ873" s="267"/>
      <c r="BK873" s="267"/>
      <c r="BL873" s="267"/>
      <c r="BM873" s="267"/>
      <c r="BN873" s="267"/>
      <c r="BO873" s="267"/>
      <c r="BP873" s="267"/>
      <c r="BQ873" s="267"/>
      <c r="BR873" s="267"/>
      <c r="BS873" s="267"/>
      <c r="BT873" s="267"/>
      <c r="BU873" s="267"/>
      <c r="BV873" s="267"/>
      <c r="BW873" s="267"/>
      <c r="BX873" s="267"/>
      <c r="BY873" s="267"/>
      <c r="BZ873" s="267"/>
    </row>
    <row r="874" spans="1:78">
      <c r="A874" s="267"/>
      <c r="B874" s="267"/>
      <c r="C874" s="267"/>
      <c r="D874" s="267"/>
      <c r="E874" s="293"/>
      <c r="F874" s="293"/>
      <c r="G874" s="293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</row>
    <row r="875" spans="1:78">
      <c r="A875" s="267"/>
      <c r="B875" s="267"/>
      <c r="C875" s="267"/>
      <c r="D875" s="267"/>
      <c r="E875" s="293"/>
      <c r="F875" s="293"/>
      <c r="G875" s="293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  <c r="AO875" s="267"/>
      <c r="AP875" s="267"/>
      <c r="AQ875" s="267"/>
      <c r="AR875" s="267"/>
      <c r="AS875" s="267"/>
      <c r="AT875" s="267"/>
      <c r="AU875" s="267"/>
      <c r="AV875" s="267"/>
      <c r="AW875" s="267"/>
      <c r="AX875" s="267"/>
      <c r="AY875" s="267"/>
      <c r="AZ875" s="267"/>
      <c r="BA875" s="267"/>
      <c r="BB875" s="267"/>
      <c r="BC875" s="267"/>
      <c r="BD875" s="267"/>
      <c r="BE875" s="267"/>
      <c r="BF875" s="267"/>
      <c r="BG875" s="267"/>
      <c r="BH875" s="267"/>
      <c r="BI875" s="267"/>
      <c r="BJ875" s="267"/>
      <c r="BK875" s="267"/>
      <c r="BL875" s="267"/>
      <c r="BM875" s="267"/>
      <c r="BN875" s="267"/>
      <c r="BO875" s="267"/>
      <c r="BP875" s="267"/>
      <c r="BQ875" s="267"/>
      <c r="BR875" s="267"/>
      <c r="BS875" s="267"/>
      <c r="BT875" s="267"/>
      <c r="BU875" s="267"/>
      <c r="BV875" s="267"/>
      <c r="BW875" s="267"/>
      <c r="BX875" s="267"/>
      <c r="BY875" s="267"/>
      <c r="BZ875" s="267"/>
    </row>
    <row r="876" spans="1:78">
      <c r="A876" s="267"/>
      <c r="B876" s="267"/>
      <c r="C876" s="267"/>
      <c r="D876" s="267"/>
      <c r="E876" s="293"/>
      <c r="F876" s="293"/>
      <c r="G876" s="293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</row>
    <row r="877" spans="1:78">
      <c r="A877" s="267"/>
      <c r="B877" s="267"/>
      <c r="C877" s="267"/>
      <c r="D877" s="267"/>
      <c r="E877" s="293"/>
      <c r="F877" s="293"/>
      <c r="G877" s="293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  <c r="AO877" s="267"/>
      <c r="AP877" s="267"/>
      <c r="AQ877" s="267"/>
      <c r="AR877" s="267"/>
      <c r="AS877" s="267"/>
      <c r="AT877" s="267"/>
      <c r="AU877" s="267"/>
      <c r="AV877" s="267"/>
      <c r="AW877" s="267"/>
      <c r="AX877" s="267"/>
      <c r="AY877" s="267"/>
      <c r="AZ877" s="267"/>
      <c r="BA877" s="267"/>
      <c r="BB877" s="267"/>
      <c r="BC877" s="267"/>
      <c r="BD877" s="267"/>
      <c r="BE877" s="267"/>
      <c r="BF877" s="267"/>
      <c r="BG877" s="267"/>
      <c r="BH877" s="267"/>
      <c r="BI877" s="267"/>
      <c r="BJ877" s="267"/>
      <c r="BK877" s="267"/>
      <c r="BL877" s="267"/>
      <c r="BM877" s="267"/>
      <c r="BN877" s="267"/>
      <c r="BO877" s="267"/>
      <c r="BP877" s="267"/>
      <c r="BQ877" s="267"/>
      <c r="BR877" s="267"/>
      <c r="BS877" s="267"/>
      <c r="BT877" s="267"/>
      <c r="BU877" s="267"/>
      <c r="BV877" s="267"/>
      <c r="BW877" s="267"/>
      <c r="BX877" s="267"/>
      <c r="BY877" s="267"/>
      <c r="BZ877" s="267"/>
    </row>
    <row r="878" spans="1:78">
      <c r="A878" s="267"/>
      <c r="B878" s="267"/>
      <c r="C878" s="267"/>
      <c r="D878" s="267"/>
      <c r="E878" s="293"/>
      <c r="F878" s="293"/>
      <c r="G878" s="293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</row>
    <row r="879" spans="1:78">
      <c r="A879" s="267"/>
      <c r="B879" s="267"/>
      <c r="C879" s="267"/>
      <c r="D879" s="267"/>
      <c r="E879" s="293"/>
      <c r="F879" s="293"/>
      <c r="G879" s="293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  <c r="AO879" s="267"/>
      <c r="AP879" s="267"/>
      <c r="AQ879" s="267"/>
      <c r="AR879" s="267"/>
      <c r="AS879" s="267"/>
      <c r="AT879" s="267"/>
      <c r="AU879" s="267"/>
      <c r="AV879" s="267"/>
      <c r="AW879" s="267"/>
      <c r="AX879" s="267"/>
      <c r="AY879" s="267"/>
      <c r="AZ879" s="267"/>
      <c r="BA879" s="267"/>
      <c r="BB879" s="267"/>
      <c r="BC879" s="267"/>
      <c r="BD879" s="267"/>
      <c r="BE879" s="267"/>
      <c r="BF879" s="267"/>
      <c r="BG879" s="267"/>
      <c r="BH879" s="267"/>
      <c r="BI879" s="267"/>
      <c r="BJ879" s="267"/>
      <c r="BK879" s="267"/>
      <c r="BL879" s="267"/>
      <c r="BM879" s="267"/>
      <c r="BN879" s="267"/>
      <c r="BO879" s="267"/>
      <c r="BP879" s="267"/>
      <c r="BQ879" s="267"/>
      <c r="BR879" s="267"/>
      <c r="BS879" s="267"/>
      <c r="BT879" s="267"/>
      <c r="BU879" s="267"/>
      <c r="BV879" s="267"/>
      <c r="BW879" s="267"/>
      <c r="BX879" s="267"/>
      <c r="BY879" s="267"/>
      <c r="BZ879" s="267"/>
    </row>
    <row r="880" spans="1:78">
      <c r="A880" s="267"/>
      <c r="B880" s="267"/>
      <c r="C880" s="267"/>
      <c r="D880" s="267"/>
      <c r="E880" s="293"/>
      <c r="F880" s="293"/>
      <c r="G880" s="293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</row>
    <row r="881" spans="1:78">
      <c r="A881" s="267"/>
      <c r="B881" s="267"/>
      <c r="C881" s="267"/>
      <c r="D881" s="267"/>
      <c r="E881" s="293"/>
      <c r="F881" s="293"/>
      <c r="G881" s="293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  <c r="AO881" s="267"/>
      <c r="AP881" s="267"/>
      <c r="AQ881" s="267"/>
      <c r="AR881" s="267"/>
      <c r="AS881" s="267"/>
      <c r="AT881" s="267"/>
      <c r="AU881" s="267"/>
      <c r="AV881" s="267"/>
      <c r="AW881" s="267"/>
      <c r="AX881" s="267"/>
      <c r="AY881" s="267"/>
      <c r="AZ881" s="267"/>
      <c r="BA881" s="267"/>
      <c r="BB881" s="267"/>
      <c r="BC881" s="267"/>
      <c r="BD881" s="267"/>
      <c r="BE881" s="267"/>
      <c r="BF881" s="267"/>
      <c r="BG881" s="267"/>
      <c r="BH881" s="267"/>
      <c r="BI881" s="267"/>
      <c r="BJ881" s="267"/>
      <c r="BK881" s="267"/>
      <c r="BL881" s="267"/>
      <c r="BM881" s="267"/>
      <c r="BN881" s="267"/>
      <c r="BO881" s="267"/>
      <c r="BP881" s="267"/>
      <c r="BQ881" s="267"/>
      <c r="BR881" s="267"/>
      <c r="BS881" s="267"/>
      <c r="BT881" s="267"/>
      <c r="BU881" s="267"/>
      <c r="BV881" s="267"/>
      <c r="BW881" s="267"/>
      <c r="BX881" s="267"/>
      <c r="BY881" s="267"/>
      <c r="BZ881" s="267"/>
    </row>
    <row r="882" spans="1:78">
      <c r="A882" s="267"/>
      <c r="B882" s="267"/>
      <c r="C882" s="267"/>
      <c r="D882" s="267"/>
      <c r="E882" s="293"/>
      <c r="F882" s="293"/>
      <c r="G882" s="293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</row>
    <row r="883" spans="1:78">
      <c r="A883" s="267"/>
      <c r="B883" s="267"/>
      <c r="C883" s="267"/>
      <c r="D883" s="267"/>
      <c r="E883" s="293"/>
      <c r="F883" s="293"/>
      <c r="G883" s="293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  <c r="AO883" s="267"/>
      <c r="AP883" s="267"/>
      <c r="AQ883" s="267"/>
      <c r="AR883" s="267"/>
      <c r="AS883" s="267"/>
      <c r="AT883" s="267"/>
      <c r="AU883" s="267"/>
      <c r="AV883" s="267"/>
      <c r="AW883" s="267"/>
      <c r="AX883" s="267"/>
      <c r="AY883" s="267"/>
      <c r="AZ883" s="267"/>
      <c r="BA883" s="267"/>
      <c r="BB883" s="267"/>
      <c r="BC883" s="267"/>
      <c r="BD883" s="267"/>
      <c r="BE883" s="267"/>
      <c r="BF883" s="267"/>
      <c r="BG883" s="267"/>
      <c r="BH883" s="267"/>
      <c r="BI883" s="267"/>
      <c r="BJ883" s="267"/>
      <c r="BK883" s="267"/>
      <c r="BL883" s="267"/>
      <c r="BM883" s="267"/>
      <c r="BN883" s="267"/>
      <c r="BO883" s="267"/>
      <c r="BP883" s="267"/>
      <c r="BQ883" s="267"/>
      <c r="BR883" s="267"/>
      <c r="BS883" s="267"/>
      <c r="BT883" s="267"/>
      <c r="BU883" s="267"/>
      <c r="BV883" s="267"/>
      <c r="BW883" s="267"/>
      <c r="BX883" s="267"/>
      <c r="BY883" s="267"/>
      <c r="BZ883" s="267"/>
    </row>
    <row r="884" spans="1:78">
      <c r="A884" s="267"/>
      <c r="B884" s="267"/>
      <c r="C884" s="267"/>
      <c r="D884" s="267"/>
      <c r="E884" s="293"/>
      <c r="F884" s="293"/>
      <c r="G884" s="293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</row>
    <row r="885" spans="1:78">
      <c r="A885" s="267"/>
      <c r="B885" s="267"/>
      <c r="C885" s="267"/>
      <c r="D885" s="267"/>
      <c r="E885" s="293"/>
      <c r="F885" s="293"/>
      <c r="G885" s="293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</row>
    <row r="886" spans="1:78">
      <c r="A886" s="267"/>
      <c r="B886" s="267"/>
      <c r="C886" s="267"/>
      <c r="D886" s="267"/>
      <c r="E886" s="293"/>
      <c r="F886" s="293"/>
      <c r="G886" s="293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</row>
    <row r="887" spans="1:78">
      <c r="A887" s="267"/>
      <c r="B887" s="267"/>
      <c r="C887" s="267"/>
      <c r="D887" s="267"/>
      <c r="E887" s="293"/>
      <c r="F887" s="293"/>
      <c r="G887" s="293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  <c r="AO887" s="267"/>
      <c r="AP887" s="267"/>
      <c r="AQ887" s="267"/>
      <c r="AR887" s="267"/>
      <c r="AS887" s="267"/>
      <c r="AT887" s="267"/>
      <c r="AU887" s="267"/>
      <c r="AV887" s="267"/>
      <c r="AW887" s="267"/>
      <c r="AX887" s="267"/>
      <c r="AY887" s="267"/>
      <c r="AZ887" s="267"/>
      <c r="BA887" s="267"/>
      <c r="BB887" s="267"/>
      <c r="BC887" s="267"/>
      <c r="BD887" s="267"/>
      <c r="BE887" s="267"/>
      <c r="BF887" s="267"/>
      <c r="BG887" s="267"/>
      <c r="BH887" s="267"/>
      <c r="BI887" s="267"/>
      <c r="BJ887" s="267"/>
      <c r="BK887" s="267"/>
      <c r="BL887" s="267"/>
      <c r="BM887" s="267"/>
      <c r="BN887" s="267"/>
      <c r="BO887" s="267"/>
      <c r="BP887" s="267"/>
      <c r="BQ887" s="267"/>
      <c r="BR887" s="267"/>
      <c r="BS887" s="267"/>
      <c r="BT887" s="267"/>
      <c r="BU887" s="267"/>
      <c r="BV887" s="267"/>
      <c r="BW887" s="267"/>
      <c r="BX887" s="267"/>
      <c r="BY887" s="267"/>
      <c r="BZ887" s="267"/>
    </row>
    <row r="888" spans="1:78">
      <c r="A888" s="267"/>
      <c r="B888" s="267"/>
      <c r="C888" s="267"/>
      <c r="D888" s="267"/>
      <c r="E888" s="293"/>
      <c r="F888" s="293"/>
      <c r="G888" s="293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</row>
    <row r="889" spans="1:78">
      <c r="A889" s="267"/>
      <c r="B889" s="267"/>
      <c r="C889" s="267"/>
      <c r="D889" s="267"/>
      <c r="E889" s="293"/>
      <c r="F889" s="293"/>
      <c r="G889" s="293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  <c r="AO889" s="267"/>
      <c r="AP889" s="267"/>
      <c r="AQ889" s="267"/>
      <c r="AR889" s="267"/>
      <c r="AS889" s="267"/>
      <c r="AT889" s="267"/>
      <c r="AU889" s="267"/>
      <c r="AV889" s="267"/>
      <c r="AW889" s="267"/>
      <c r="AX889" s="267"/>
      <c r="AY889" s="267"/>
      <c r="AZ889" s="267"/>
      <c r="BA889" s="267"/>
      <c r="BB889" s="267"/>
      <c r="BC889" s="267"/>
      <c r="BD889" s="267"/>
      <c r="BE889" s="267"/>
      <c r="BF889" s="267"/>
      <c r="BG889" s="267"/>
      <c r="BH889" s="267"/>
      <c r="BI889" s="267"/>
      <c r="BJ889" s="267"/>
      <c r="BK889" s="267"/>
      <c r="BL889" s="267"/>
      <c r="BM889" s="267"/>
      <c r="BN889" s="267"/>
      <c r="BO889" s="267"/>
      <c r="BP889" s="267"/>
      <c r="BQ889" s="267"/>
      <c r="BR889" s="267"/>
      <c r="BS889" s="267"/>
      <c r="BT889" s="267"/>
      <c r="BU889" s="267"/>
      <c r="BV889" s="267"/>
      <c r="BW889" s="267"/>
      <c r="BX889" s="267"/>
      <c r="BY889" s="267"/>
      <c r="BZ889" s="267"/>
    </row>
    <row r="890" spans="1:78">
      <c r="A890" s="267"/>
      <c r="B890" s="267"/>
      <c r="C890" s="267"/>
      <c r="D890" s="267"/>
      <c r="E890" s="293"/>
      <c r="F890" s="293"/>
      <c r="G890" s="293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</row>
    <row r="891" spans="1:78">
      <c r="A891" s="267"/>
      <c r="B891" s="267"/>
      <c r="C891" s="267"/>
      <c r="D891" s="267"/>
      <c r="E891" s="293"/>
      <c r="F891" s="293"/>
      <c r="G891" s="293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  <c r="AO891" s="267"/>
      <c r="AP891" s="267"/>
      <c r="AQ891" s="267"/>
      <c r="AR891" s="267"/>
      <c r="AS891" s="267"/>
      <c r="AT891" s="267"/>
      <c r="AU891" s="267"/>
      <c r="AV891" s="267"/>
      <c r="AW891" s="267"/>
      <c r="AX891" s="267"/>
      <c r="AY891" s="267"/>
      <c r="AZ891" s="267"/>
      <c r="BA891" s="267"/>
      <c r="BB891" s="267"/>
      <c r="BC891" s="267"/>
      <c r="BD891" s="267"/>
      <c r="BE891" s="267"/>
      <c r="BF891" s="267"/>
      <c r="BG891" s="267"/>
      <c r="BH891" s="267"/>
      <c r="BI891" s="267"/>
      <c r="BJ891" s="267"/>
      <c r="BK891" s="267"/>
      <c r="BL891" s="267"/>
      <c r="BM891" s="267"/>
      <c r="BN891" s="267"/>
      <c r="BO891" s="267"/>
      <c r="BP891" s="267"/>
      <c r="BQ891" s="267"/>
      <c r="BR891" s="267"/>
      <c r="BS891" s="267"/>
      <c r="BT891" s="267"/>
      <c r="BU891" s="267"/>
      <c r="BV891" s="267"/>
      <c r="BW891" s="267"/>
      <c r="BX891" s="267"/>
      <c r="BY891" s="267"/>
      <c r="BZ891" s="267"/>
    </row>
    <row r="892" spans="1:78">
      <c r="A892" s="267"/>
      <c r="B892" s="267"/>
      <c r="C892" s="267"/>
      <c r="D892" s="267"/>
      <c r="E892" s="293"/>
      <c r="F892" s="293"/>
      <c r="G892" s="293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</row>
    <row r="893" spans="1:78">
      <c r="A893" s="267"/>
      <c r="B893" s="267"/>
      <c r="C893" s="267"/>
      <c r="D893" s="267"/>
      <c r="E893" s="293"/>
      <c r="F893" s="293"/>
      <c r="G893" s="293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  <c r="AO893" s="267"/>
      <c r="AP893" s="267"/>
      <c r="AQ893" s="267"/>
      <c r="AR893" s="267"/>
      <c r="AS893" s="267"/>
      <c r="AT893" s="267"/>
      <c r="AU893" s="267"/>
      <c r="AV893" s="267"/>
      <c r="AW893" s="267"/>
      <c r="AX893" s="267"/>
      <c r="AY893" s="267"/>
      <c r="AZ893" s="267"/>
      <c r="BA893" s="267"/>
      <c r="BB893" s="267"/>
      <c r="BC893" s="267"/>
      <c r="BD893" s="267"/>
      <c r="BE893" s="267"/>
      <c r="BF893" s="267"/>
      <c r="BG893" s="267"/>
      <c r="BH893" s="267"/>
      <c r="BI893" s="267"/>
      <c r="BJ893" s="267"/>
      <c r="BK893" s="267"/>
      <c r="BL893" s="267"/>
      <c r="BM893" s="267"/>
      <c r="BN893" s="267"/>
      <c r="BO893" s="267"/>
      <c r="BP893" s="267"/>
      <c r="BQ893" s="267"/>
      <c r="BR893" s="267"/>
      <c r="BS893" s="267"/>
      <c r="BT893" s="267"/>
      <c r="BU893" s="267"/>
      <c r="BV893" s="267"/>
      <c r="BW893" s="267"/>
      <c r="BX893" s="267"/>
      <c r="BY893" s="267"/>
      <c r="BZ893" s="267"/>
    </row>
    <row r="894" spans="1:78">
      <c r="A894" s="267"/>
      <c r="B894" s="267"/>
      <c r="C894" s="267"/>
      <c r="D894" s="267"/>
      <c r="E894" s="293"/>
      <c r="F894" s="293"/>
      <c r="G894" s="293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</row>
    <row r="895" spans="1:78">
      <c r="A895" s="267"/>
      <c r="B895" s="267"/>
      <c r="C895" s="267"/>
      <c r="D895" s="267"/>
      <c r="E895" s="293"/>
      <c r="F895" s="293"/>
      <c r="G895" s="293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</row>
    <row r="896" spans="1:78">
      <c r="A896" s="267"/>
      <c r="B896" s="267"/>
      <c r="C896" s="267"/>
      <c r="D896" s="267"/>
      <c r="E896" s="293"/>
      <c r="F896" s="293"/>
      <c r="G896" s="293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</row>
    <row r="897" spans="1:78">
      <c r="A897" s="267"/>
      <c r="B897" s="267"/>
      <c r="C897" s="267"/>
      <c r="D897" s="267"/>
      <c r="E897" s="293"/>
      <c r="F897" s="293"/>
      <c r="G897" s="293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  <c r="AO897" s="267"/>
      <c r="AP897" s="267"/>
      <c r="AQ897" s="267"/>
      <c r="AR897" s="267"/>
      <c r="AS897" s="267"/>
      <c r="AT897" s="267"/>
      <c r="AU897" s="267"/>
      <c r="AV897" s="267"/>
      <c r="AW897" s="267"/>
      <c r="AX897" s="267"/>
      <c r="AY897" s="267"/>
      <c r="AZ897" s="267"/>
      <c r="BA897" s="267"/>
      <c r="BB897" s="267"/>
      <c r="BC897" s="267"/>
      <c r="BD897" s="267"/>
      <c r="BE897" s="267"/>
      <c r="BF897" s="267"/>
      <c r="BG897" s="267"/>
      <c r="BH897" s="267"/>
      <c r="BI897" s="267"/>
      <c r="BJ897" s="267"/>
      <c r="BK897" s="267"/>
      <c r="BL897" s="267"/>
      <c r="BM897" s="267"/>
      <c r="BN897" s="267"/>
      <c r="BO897" s="267"/>
      <c r="BP897" s="267"/>
      <c r="BQ897" s="267"/>
      <c r="BR897" s="267"/>
      <c r="BS897" s="267"/>
      <c r="BT897" s="267"/>
      <c r="BU897" s="267"/>
      <c r="BV897" s="267"/>
      <c r="BW897" s="267"/>
      <c r="BX897" s="267"/>
      <c r="BY897" s="267"/>
      <c r="BZ897" s="267"/>
    </row>
    <row r="898" spans="1:78">
      <c r="A898" s="267"/>
      <c r="B898" s="267"/>
      <c r="C898" s="267"/>
      <c r="D898" s="267"/>
      <c r="E898" s="293"/>
      <c r="F898" s="293"/>
      <c r="G898" s="293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</row>
    <row r="899" spans="1:78">
      <c r="A899" s="267"/>
      <c r="B899" s="267"/>
      <c r="C899" s="267"/>
      <c r="D899" s="267"/>
      <c r="E899" s="293"/>
      <c r="F899" s="293"/>
      <c r="G899" s="293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  <c r="AO899" s="267"/>
      <c r="AP899" s="267"/>
      <c r="AQ899" s="267"/>
      <c r="AR899" s="267"/>
      <c r="AS899" s="267"/>
      <c r="AT899" s="267"/>
      <c r="AU899" s="267"/>
      <c r="AV899" s="267"/>
      <c r="AW899" s="267"/>
      <c r="AX899" s="267"/>
      <c r="AY899" s="267"/>
      <c r="AZ899" s="267"/>
      <c r="BA899" s="267"/>
      <c r="BB899" s="267"/>
      <c r="BC899" s="267"/>
      <c r="BD899" s="267"/>
      <c r="BE899" s="267"/>
      <c r="BF899" s="267"/>
      <c r="BG899" s="267"/>
      <c r="BH899" s="267"/>
      <c r="BI899" s="267"/>
      <c r="BJ899" s="267"/>
      <c r="BK899" s="267"/>
      <c r="BL899" s="267"/>
      <c r="BM899" s="267"/>
      <c r="BN899" s="267"/>
      <c r="BO899" s="267"/>
      <c r="BP899" s="267"/>
      <c r="BQ899" s="267"/>
      <c r="BR899" s="267"/>
      <c r="BS899" s="267"/>
      <c r="BT899" s="267"/>
      <c r="BU899" s="267"/>
      <c r="BV899" s="267"/>
      <c r="BW899" s="267"/>
      <c r="BX899" s="267"/>
      <c r="BY899" s="267"/>
      <c r="BZ899" s="267"/>
    </row>
    <row r="900" spans="1:78">
      <c r="A900" s="267"/>
      <c r="B900" s="267"/>
      <c r="C900" s="267"/>
      <c r="D900" s="267"/>
      <c r="E900" s="293"/>
      <c r="F900" s="293"/>
      <c r="G900" s="293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</row>
    <row r="901" spans="1:78">
      <c r="A901" s="267"/>
      <c r="B901" s="267"/>
      <c r="C901" s="267"/>
      <c r="D901" s="267"/>
      <c r="E901" s="293"/>
      <c r="F901" s="293"/>
      <c r="G901" s="293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  <c r="AO901" s="267"/>
      <c r="AP901" s="267"/>
      <c r="AQ901" s="267"/>
      <c r="AR901" s="267"/>
      <c r="AS901" s="267"/>
      <c r="AT901" s="267"/>
      <c r="AU901" s="267"/>
      <c r="AV901" s="267"/>
      <c r="AW901" s="267"/>
      <c r="AX901" s="267"/>
      <c r="AY901" s="267"/>
      <c r="AZ901" s="267"/>
      <c r="BA901" s="267"/>
      <c r="BB901" s="267"/>
      <c r="BC901" s="267"/>
      <c r="BD901" s="267"/>
      <c r="BE901" s="267"/>
      <c r="BF901" s="267"/>
      <c r="BG901" s="267"/>
      <c r="BH901" s="267"/>
      <c r="BI901" s="267"/>
      <c r="BJ901" s="267"/>
      <c r="BK901" s="267"/>
      <c r="BL901" s="267"/>
      <c r="BM901" s="267"/>
      <c r="BN901" s="267"/>
      <c r="BO901" s="267"/>
      <c r="BP901" s="267"/>
      <c r="BQ901" s="267"/>
      <c r="BR901" s="267"/>
      <c r="BS901" s="267"/>
      <c r="BT901" s="267"/>
      <c r="BU901" s="267"/>
      <c r="BV901" s="267"/>
      <c r="BW901" s="267"/>
      <c r="BX901" s="267"/>
      <c r="BY901" s="267"/>
      <c r="BZ901" s="267"/>
    </row>
    <row r="902" spans="1:78">
      <c r="A902" s="267"/>
      <c r="B902" s="267"/>
      <c r="C902" s="267"/>
      <c r="D902" s="267"/>
      <c r="E902" s="293"/>
      <c r="F902" s="293"/>
      <c r="G902" s="293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</row>
    <row r="903" spans="1:78">
      <c r="A903" s="267"/>
      <c r="B903" s="267"/>
      <c r="C903" s="267"/>
      <c r="D903" s="267"/>
      <c r="E903" s="293"/>
      <c r="F903" s="293"/>
      <c r="G903" s="293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  <c r="AO903" s="267"/>
      <c r="AP903" s="267"/>
      <c r="AQ903" s="267"/>
      <c r="AR903" s="267"/>
      <c r="AS903" s="267"/>
      <c r="AT903" s="267"/>
      <c r="AU903" s="267"/>
      <c r="AV903" s="267"/>
      <c r="AW903" s="267"/>
      <c r="AX903" s="267"/>
      <c r="AY903" s="267"/>
      <c r="AZ903" s="267"/>
      <c r="BA903" s="267"/>
      <c r="BB903" s="267"/>
      <c r="BC903" s="267"/>
      <c r="BD903" s="267"/>
      <c r="BE903" s="267"/>
      <c r="BF903" s="267"/>
      <c r="BG903" s="267"/>
      <c r="BH903" s="267"/>
      <c r="BI903" s="267"/>
      <c r="BJ903" s="267"/>
      <c r="BK903" s="267"/>
      <c r="BL903" s="267"/>
      <c r="BM903" s="267"/>
      <c r="BN903" s="267"/>
      <c r="BO903" s="267"/>
      <c r="BP903" s="267"/>
      <c r="BQ903" s="267"/>
      <c r="BR903" s="267"/>
      <c r="BS903" s="267"/>
      <c r="BT903" s="267"/>
      <c r="BU903" s="267"/>
      <c r="BV903" s="267"/>
      <c r="BW903" s="267"/>
      <c r="BX903" s="267"/>
      <c r="BY903" s="267"/>
      <c r="BZ903" s="267"/>
    </row>
    <row r="904" spans="1:78">
      <c r="A904" s="267"/>
      <c r="B904" s="267"/>
      <c r="C904" s="267"/>
      <c r="D904" s="267"/>
      <c r="E904" s="293"/>
      <c r="F904" s="293"/>
      <c r="G904" s="293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</row>
    <row r="905" spans="1:78">
      <c r="A905" s="267"/>
      <c r="B905" s="267"/>
      <c r="C905" s="267"/>
      <c r="D905" s="267"/>
      <c r="E905" s="293"/>
      <c r="F905" s="293"/>
      <c r="G905" s="293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</row>
    <row r="906" spans="1:78">
      <c r="A906" s="267"/>
      <c r="B906" s="267"/>
      <c r="C906" s="267"/>
      <c r="D906" s="267"/>
      <c r="E906" s="293"/>
      <c r="F906" s="293"/>
      <c r="G906" s="293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</row>
    <row r="907" spans="1:78">
      <c r="A907" s="267"/>
      <c r="B907" s="267"/>
      <c r="C907" s="267"/>
      <c r="D907" s="267"/>
      <c r="E907" s="293"/>
      <c r="F907" s="293"/>
      <c r="G907" s="293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</row>
    <row r="908" spans="1:78">
      <c r="A908" s="267"/>
      <c r="B908" s="267"/>
      <c r="C908" s="267"/>
      <c r="D908" s="267"/>
      <c r="E908" s="293"/>
      <c r="F908" s="293"/>
      <c r="G908" s="293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</row>
    <row r="909" spans="1:78">
      <c r="A909" s="267"/>
      <c r="B909" s="267"/>
      <c r="C909" s="267"/>
      <c r="D909" s="267"/>
      <c r="E909" s="293"/>
      <c r="F909" s="293"/>
      <c r="G909" s="293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</row>
    <row r="910" spans="1:78">
      <c r="A910" s="267"/>
      <c r="B910" s="267"/>
      <c r="C910" s="267"/>
      <c r="D910" s="267"/>
      <c r="E910" s="293"/>
      <c r="F910" s="293"/>
      <c r="G910" s="293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</row>
    <row r="911" spans="1:78">
      <c r="A911" s="267"/>
      <c r="B911" s="267"/>
      <c r="C911" s="267"/>
      <c r="D911" s="267"/>
      <c r="E911" s="293"/>
      <c r="F911" s="293"/>
      <c r="G911" s="293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</row>
    <row r="912" spans="1:78">
      <c r="A912" s="267"/>
      <c r="B912" s="267"/>
      <c r="C912" s="267"/>
      <c r="D912" s="267"/>
      <c r="E912" s="293"/>
      <c r="F912" s="293"/>
      <c r="G912" s="293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</row>
    <row r="913" spans="1:78">
      <c r="A913" s="267"/>
      <c r="B913" s="267"/>
      <c r="C913" s="267"/>
      <c r="D913" s="267"/>
      <c r="E913" s="293"/>
      <c r="F913" s="293"/>
      <c r="G913" s="293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</row>
    <row r="914" spans="1:78">
      <c r="A914" s="267"/>
      <c r="B914" s="267"/>
      <c r="C914" s="267"/>
      <c r="D914" s="267"/>
      <c r="E914" s="293"/>
      <c r="F914" s="293"/>
      <c r="G914" s="293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  <c r="AO914" s="267"/>
      <c r="AP914" s="267"/>
      <c r="AQ914" s="267"/>
      <c r="AR914" s="267"/>
      <c r="AS914" s="267"/>
      <c r="AT914" s="267"/>
      <c r="AU914" s="267"/>
      <c r="AV914" s="267"/>
      <c r="AW914" s="267"/>
      <c r="AX914" s="267"/>
      <c r="AY914" s="267"/>
      <c r="AZ914" s="267"/>
      <c r="BA914" s="267"/>
      <c r="BB914" s="267"/>
      <c r="BC914" s="267"/>
      <c r="BD914" s="267"/>
      <c r="BE914" s="267"/>
      <c r="BF914" s="267"/>
      <c r="BG914" s="267"/>
      <c r="BH914" s="267"/>
      <c r="BI914" s="267"/>
      <c r="BJ914" s="267"/>
      <c r="BK914" s="267"/>
      <c r="BL914" s="267"/>
      <c r="BM914" s="267"/>
      <c r="BN914" s="267"/>
      <c r="BO914" s="267"/>
      <c r="BP914" s="267"/>
      <c r="BQ914" s="267"/>
      <c r="BR914" s="267"/>
      <c r="BS914" s="267"/>
      <c r="BT914" s="267"/>
      <c r="BU914" s="267"/>
      <c r="BV914" s="267"/>
      <c r="BW914" s="267"/>
      <c r="BX914" s="267"/>
      <c r="BY914" s="267"/>
      <c r="BZ914" s="267"/>
    </row>
    <row r="915" spans="1:78">
      <c r="A915" s="267"/>
      <c r="B915" s="267"/>
      <c r="C915" s="267"/>
      <c r="D915" s="267"/>
      <c r="E915" s="293"/>
      <c r="F915" s="293"/>
      <c r="G915" s="293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</row>
    <row r="916" spans="1:78">
      <c r="A916" s="267"/>
      <c r="B916" s="267"/>
      <c r="C916" s="267"/>
      <c r="D916" s="267"/>
      <c r="E916" s="293"/>
      <c r="F916" s="293"/>
      <c r="G916" s="293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</row>
    <row r="917" spans="1:78">
      <c r="A917" s="267"/>
      <c r="B917" s="267"/>
      <c r="C917" s="267"/>
      <c r="D917" s="267"/>
      <c r="E917" s="293"/>
      <c r="F917" s="293"/>
      <c r="G917" s="293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</row>
    <row r="918" spans="1:78">
      <c r="A918" s="267"/>
      <c r="B918" s="267"/>
      <c r="C918" s="267"/>
      <c r="D918" s="267"/>
      <c r="E918" s="293"/>
      <c r="F918" s="293"/>
      <c r="G918" s="293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</row>
    <row r="919" spans="1:78">
      <c r="A919" s="267"/>
      <c r="B919" s="267"/>
      <c r="C919" s="267"/>
      <c r="D919" s="267"/>
      <c r="E919" s="293"/>
      <c r="F919" s="293"/>
      <c r="G919" s="293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</row>
    <row r="920" spans="1:78">
      <c r="A920" s="267"/>
      <c r="B920" s="267"/>
      <c r="C920" s="267"/>
      <c r="D920" s="267"/>
      <c r="E920" s="293"/>
      <c r="F920" s="293"/>
      <c r="G920" s="293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</row>
    <row r="921" spans="1:78">
      <c r="A921" s="267"/>
      <c r="B921" s="267"/>
      <c r="C921" s="267"/>
      <c r="D921" s="267"/>
      <c r="E921" s="293"/>
      <c r="F921" s="293"/>
      <c r="G921" s="293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</row>
    <row r="922" spans="1:78">
      <c r="A922" s="267"/>
      <c r="B922" s="267"/>
      <c r="C922" s="267"/>
      <c r="D922" s="267"/>
      <c r="E922" s="293"/>
      <c r="F922" s="293"/>
      <c r="G922" s="293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  <c r="AO922" s="267"/>
      <c r="AP922" s="267"/>
      <c r="AQ922" s="267"/>
      <c r="AR922" s="267"/>
      <c r="AS922" s="267"/>
      <c r="AT922" s="267"/>
      <c r="AU922" s="267"/>
      <c r="AV922" s="267"/>
      <c r="AW922" s="267"/>
      <c r="AX922" s="267"/>
      <c r="AY922" s="267"/>
      <c r="AZ922" s="267"/>
      <c r="BA922" s="267"/>
      <c r="BB922" s="267"/>
      <c r="BC922" s="267"/>
      <c r="BD922" s="267"/>
      <c r="BE922" s="267"/>
      <c r="BF922" s="267"/>
      <c r="BG922" s="267"/>
      <c r="BH922" s="267"/>
      <c r="BI922" s="267"/>
      <c r="BJ922" s="267"/>
      <c r="BK922" s="267"/>
      <c r="BL922" s="267"/>
      <c r="BM922" s="267"/>
      <c r="BN922" s="267"/>
      <c r="BO922" s="267"/>
      <c r="BP922" s="267"/>
      <c r="BQ922" s="267"/>
      <c r="BR922" s="267"/>
      <c r="BS922" s="267"/>
      <c r="BT922" s="267"/>
      <c r="BU922" s="267"/>
      <c r="BV922" s="267"/>
      <c r="BW922" s="267"/>
      <c r="BX922" s="267"/>
      <c r="BY922" s="267"/>
      <c r="BZ922" s="267"/>
    </row>
    <row r="923" spans="1:78">
      <c r="A923" s="267"/>
      <c r="B923" s="267"/>
      <c r="C923" s="267"/>
      <c r="D923" s="267"/>
      <c r="E923" s="293"/>
      <c r="F923" s="293"/>
      <c r="G923" s="293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</row>
    <row r="924" spans="1:78">
      <c r="A924" s="267"/>
      <c r="B924" s="267"/>
      <c r="C924" s="267"/>
      <c r="D924" s="267"/>
      <c r="E924" s="293"/>
      <c r="F924" s="293"/>
      <c r="G924" s="293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  <c r="AO924" s="267"/>
      <c r="AP924" s="267"/>
      <c r="AQ924" s="267"/>
      <c r="AR924" s="267"/>
      <c r="AS924" s="267"/>
      <c r="AT924" s="267"/>
      <c r="AU924" s="267"/>
      <c r="AV924" s="267"/>
      <c r="AW924" s="267"/>
      <c r="AX924" s="267"/>
      <c r="AY924" s="267"/>
      <c r="AZ924" s="267"/>
      <c r="BA924" s="267"/>
      <c r="BB924" s="267"/>
      <c r="BC924" s="267"/>
      <c r="BD924" s="267"/>
      <c r="BE924" s="267"/>
      <c r="BF924" s="267"/>
      <c r="BG924" s="267"/>
      <c r="BH924" s="267"/>
      <c r="BI924" s="267"/>
      <c r="BJ924" s="267"/>
      <c r="BK924" s="267"/>
      <c r="BL924" s="267"/>
      <c r="BM924" s="267"/>
      <c r="BN924" s="267"/>
      <c r="BO924" s="267"/>
      <c r="BP924" s="267"/>
      <c r="BQ924" s="267"/>
      <c r="BR924" s="267"/>
      <c r="BS924" s="267"/>
      <c r="BT924" s="267"/>
      <c r="BU924" s="267"/>
      <c r="BV924" s="267"/>
      <c r="BW924" s="267"/>
      <c r="BX924" s="267"/>
      <c r="BY924" s="267"/>
      <c r="BZ924" s="267"/>
    </row>
    <row r="925" spans="1:78">
      <c r="A925" s="267"/>
      <c r="B925" s="267"/>
      <c r="C925" s="267"/>
      <c r="D925" s="267"/>
      <c r="E925" s="293"/>
      <c r="F925" s="293"/>
      <c r="G925" s="293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</row>
    <row r="926" spans="1:78">
      <c r="A926" s="267"/>
      <c r="B926" s="267"/>
      <c r="C926" s="267"/>
      <c r="D926" s="267"/>
      <c r="E926" s="293"/>
      <c r="F926" s="293"/>
      <c r="G926" s="293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  <c r="AO926" s="267"/>
      <c r="AP926" s="267"/>
      <c r="AQ926" s="267"/>
      <c r="AR926" s="267"/>
      <c r="AS926" s="267"/>
      <c r="AT926" s="267"/>
      <c r="AU926" s="267"/>
      <c r="AV926" s="267"/>
      <c r="AW926" s="267"/>
      <c r="AX926" s="267"/>
      <c r="AY926" s="267"/>
      <c r="AZ926" s="267"/>
      <c r="BA926" s="267"/>
      <c r="BB926" s="267"/>
      <c r="BC926" s="267"/>
      <c r="BD926" s="267"/>
      <c r="BE926" s="267"/>
      <c r="BF926" s="267"/>
      <c r="BG926" s="267"/>
      <c r="BH926" s="267"/>
      <c r="BI926" s="267"/>
      <c r="BJ926" s="267"/>
      <c r="BK926" s="267"/>
      <c r="BL926" s="267"/>
      <c r="BM926" s="267"/>
      <c r="BN926" s="267"/>
      <c r="BO926" s="267"/>
      <c r="BP926" s="267"/>
      <c r="BQ926" s="267"/>
      <c r="BR926" s="267"/>
      <c r="BS926" s="267"/>
      <c r="BT926" s="267"/>
      <c r="BU926" s="267"/>
      <c r="BV926" s="267"/>
      <c r="BW926" s="267"/>
      <c r="BX926" s="267"/>
      <c r="BY926" s="267"/>
      <c r="BZ926" s="267"/>
    </row>
    <row r="927" spans="1:78">
      <c r="A927" s="267"/>
      <c r="B927" s="267"/>
      <c r="C927" s="267"/>
      <c r="D927" s="267"/>
      <c r="E927" s="293"/>
      <c r="F927" s="293"/>
      <c r="G927" s="293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</row>
    <row r="928" spans="1:78">
      <c r="A928" s="267"/>
      <c r="B928" s="267"/>
      <c r="C928" s="267"/>
      <c r="D928" s="267"/>
      <c r="E928" s="293"/>
      <c r="F928" s="293"/>
      <c r="G928" s="293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  <c r="AO928" s="267"/>
      <c r="AP928" s="267"/>
      <c r="AQ928" s="267"/>
      <c r="AR928" s="267"/>
      <c r="AS928" s="267"/>
      <c r="AT928" s="267"/>
      <c r="AU928" s="267"/>
      <c r="AV928" s="267"/>
      <c r="AW928" s="267"/>
      <c r="AX928" s="267"/>
      <c r="AY928" s="267"/>
      <c r="AZ928" s="267"/>
      <c r="BA928" s="267"/>
      <c r="BB928" s="267"/>
      <c r="BC928" s="267"/>
      <c r="BD928" s="267"/>
      <c r="BE928" s="267"/>
      <c r="BF928" s="267"/>
      <c r="BG928" s="267"/>
      <c r="BH928" s="267"/>
      <c r="BI928" s="267"/>
      <c r="BJ928" s="267"/>
      <c r="BK928" s="267"/>
      <c r="BL928" s="267"/>
      <c r="BM928" s="267"/>
      <c r="BN928" s="267"/>
      <c r="BO928" s="267"/>
      <c r="BP928" s="267"/>
      <c r="BQ928" s="267"/>
      <c r="BR928" s="267"/>
      <c r="BS928" s="267"/>
      <c r="BT928" s="267"/>
      <c r="BU928" s="267"/>
      <c r="BV928" s="267"/>
      <c r="BW928" s="267"/>
      <c r="BX928" s="267"/>
      <c r="BY928" s="267"/>
      <c r="BZ928" s="267"/>
    </row>
    <row r="929" spans="1:78">
      <c r="A929" s="267"/>
      <c r="B929" s="267"/>
      <c r="C929" s="267"/>
      <c r="D929" s="267"/>
      <c r="E929" s="293"/>
      <c r="F929" s="293"/>
      <c r="G929" s="293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</row>
    <row r="930" spans="1:78">
      <c r="A930" s="267"/>
      <c r="B930" s="267"/>
      <c r="C930" s="267"/>
      <c r="D930" s="267"/>
      <c r="E930" s="293"/>
      <c r="F930" s="293"/>
      <c r="G930" s="293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</row>
    <row r="931" spans="1:78">
      <c r="A931" s="267"/>
      <c r="B931" s="267"/>
      <c r="C931" s="267"/>
      <c r="D931" s="267"/>
      <c r="E931" s="293"/>
      <c r="F931" s="293"/>
      <c r="G931" s="293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</row>
    <row r="932" spans="1:78">
      <c r="A932" s="267"/>
      <c r="B932" s="267"/>
      <c r="C932" s="267"/>
      <c r="D932" s="267"/>
      <c r="E932" s="293"/>
      <c r="F932" s="293"/>
      <c r="G932" s="293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</row>
    <row r="933" spans="1:78">
      <c r="A933" s="267"/>
      <c r="B933" s="267"/>
      <c r="C933" s="267"/>
      <c r="D933" s="267"/>
      <c r="E933" s="293"/>
      <c r="F933" s="293"/>
      <c r="G933" s="293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</row>
    <row r="934" spans="1:78">
      <c r="A934" s="267"/>
      <c r="B934" s="267"/>
      <c r="C934" s="267"/>
      <c r="D934" s="267"/>
      <c r="E934" s="293"/>
      <c r="F934" s="293"/>
      <c r="G934" s="293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</row>
    <row r="935" spans="1:78">
      <c r="A935" s="267"/>
      <c r="B935" s="267"/>
      <c r="C935" s="267"/>
      <c r="D935" s="267"/>
      <c r="E935" s="293"/>
      <c r="F935" s="293"/>
      <c r="G935" s="293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</row>
    <row r="936" spans="1:78">
      <c r="A936" s="267"/>
      <c r="B936" s="267"/>
      <c r="C936" s="267"/>
      <c r="D936" s="267"/>
      <c r="E936" s="293"/>
      <c r="F936" s="293"/>
      <c r="G936" s="293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</row>
    <row r="937" spans="1:78">
      <c r="A937" s="267"/>
      <c r="B937" s="267"/>
      <c r="C937" s="267"/>
      <c r="D937" s="267"/>
      <c r="E937" s="293"/>
      <c r="F937" s="293"/>
      <c r="G937" s="293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</row>
    <row r="938" spans="1:78">
      <c r="A938" s="267"/>
      <c r="B938" s="267"/>
      <c r="C938" s="267"/>
      <c r="D938" s="267"/>
      <c r="E938" s="293"/>
      <c r="F938" s="293"/>
      <c r="G938" s="293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</row>
    <row r="939" spans="1:78">
      <c r="A939" s="267"/>
      <c r="B939" s="267"/>
      <c r="C939" s="267"/>
      <c r="D939" s="267"/>
      <c r="E939" s="293"/>
      <c r="F939" s="293"/>
      <c r="G939" s="293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</row>
    <row r="940" spans="1:78">
      <c r="A940" s="267"/>
      <c r="B940" s="267"/>
      <c r="C940" s="267"/>
      <c r="D940" s="267"/>
      <c r="E940" s="293"/>
      <c r="F940" s="293"/>
      <c r="G940" s="293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</row>
    <row r="941" spans="1:78">
      <c r="A941" s="267"/>
      <c r="B941" s="267"/>
      <c r="C941" s="267"/>
      <c r="D941" s="267"/>
      <c r="E941" s="293"/>
      <c r="F941" s="293"/>
      <c r="G941" s="293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</row>
    <row r="942" spans="1:78">
      <c r="A942" s="267"/>
      <c r="B942" s="267"/>
      <c r="C942" s="267"/>
      <c r="D942" s="267"/>
      <c r="E942" s="293"/>
      <c r="F942" s="293"/>
      <c r="G942" s="293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</row>
    <row r="943" spans="1:78">
      <c r="A943" s="267"/>
      <c r="B943" s="267"/>
      <c r="C943" s="267"/>
      <c r="D943" s="267"/>
      <c r="E943" s="293"/>
      <c r="F943" s="293"/>
      <c r="G943" s="293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</row>
    <row r="944" spans="1:78">
      <c r="A944" s="267"/>
      <c r="B944" s="267"/>
      <c r="C944" s="267"/>
      <c r="D944" s="267"/>
      <c r="E944" s="293"/>
      <c r="F944" s="293"/>
      <c r="G944" s="293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</row>
    <row r="945" spans="1:78">
      <c r="A945" s="267"/>
      <c r="B945" s="267"/>
      <c r="C945" s="267"/>
      <c r="D945" s="267"/>
      <c r="E945" s="293"/>
      <c r="F945" s="293"/>
      <c r="G945" s="293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</row>
    <row r="946" spans="1:78">
      <c r="A946" s="267"/>
      <c r="B946" s="267"/>
      <c r="C946" s="267"/>
      <c r="D946" s="267"/>
      <c r="E946" s="293"/>
      <c r="F946" s="293"/>
      <c r="G946" s="293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</row>
    <row r="947" spans="1:78">
      <c r="A947" s="267"/>
      <c r="B947" s="267"/>
      <c r="C947" s="267"/>
      <c r="D947" s="267"/>
      <c r="E947" s="293"/>
      <c r="F947" s="293"/>
      <c r="G947" s="293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  <c r="AO947" s="267"/>
      <c r="AP947" s="267"/>
      <c r="AQ947" s="267"/>
      <c r="AR947" s="267"/>
      <c r="AS947" s="267"/>
      <c r="AT947" s="267"/>
      <c r="AU947" s="267"/>
      <c r="AV947" s="267"/>
      <c r="AW947" s="267"/>
      <c r="AX947" s="267"/>
      <c r="AY947" s="267"/>
      <c r="AZ947" s="267"/>
      <c r="BA947" s="267"/>
      <c r="BB947" s="267"/>
      <c r="BC947" s="267"/>
      <c r="BD947" s="267"/>
      <c r="BE947" s="267"/>
      <c r="BF947" s="267"/>
      <c r="BG947" s="267"/>
      <c r="BH947" s="267"/>
      <c r="BI947" s="267"/>
      <c r="BJ947" s="267"/>
      <c r="BK947" s="267"/>
      <c r="BL947" s="267"/>
      <c r="BM947" s="267"/>
      <c r="BN947" s="267"/>
      <c r="BO947" s="267"/>
      <c r="BP947" s="267"/>
      <c r="BQ947" s="267"/>
      <c r="BR947" s="267"/>
      <c r="BS947" s="267"/>
      <c r="BT947" s="267"/>
      <c r="BU947" s="267"/>
      <c r="BV947" s="267"/>
      <c r="BW947" s="267"/>
      <c r="BX947" s="267"/>
      <c r="BY947" s="267"/>
      <c r="BZ947" s="267"/>
    </row>
    <row r="948" spans="1:78">
      <c r="A948" s="267"/>
      <c r="B948" s="267"/>
      <c r="C948" s="267"/>
      <c r="D948" s="267"/>
      <c r="E948" s="293"/>
      <c r="F948" s="293"/>
      <c r="G948" s="293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</row>
    <row r="949" spans="1:78">
      <c r="A949" s="267"/>
      <c r="B949" s="267"/>
      <c r="C949" s="267"/>
      <c r="D949" s="267"/>
      <c r="E949" s="293"/>
      <c r="F949" s="293"/>
      <c r="G949" s="293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  <c r="AO949" s="267"/>
      <c r="AP949" s="267"/>
      <c r="AQ949" s="267"/>
      <c r="AR949" s="267"/>
      <c r="AS949" s="267"/>
      <c r="AT949" s="267"/>
      <c r="AU949" s="267"/>
      <c r="AV949" s="267"/>
      <c r="AW949" s="267"/>
      <c r="AX949" s="267"/>
      <c r="AY949" s="267"/>
      <c r="AZ949" s="267"/>
      <c r="BA949" s="267"/>
      <c r="BB949" s="267"/>
      <c r="BC949" s="267"/>
      <c r="BD949" s="267"/>
      <c r="BE949" s="267"/>
      <c r="BF949" s="267"/>
      <c r="BG949" s="267"/>
      <c r="BH949" s="267"/>
      <c r="BI949" s="267"/>
      <c r="BJ949" s="267"/>
      <c r="BK949" s="267"/>
      <c r="BL949" s="267"/>
      <c r="BM949" s="267"/>
      <c r="BN949" s="267"/>
      <c r="BO949" s="267"/>
      <c r="BP949" s="267"/>
      <c r="BQ949" s="267"/>
      <c r="BR949" s="267"/>
      <c r="BS949" s="267"/>
      <c r="BT949" s="267"/>
      <c r="BU949" s="267"/>
      <c r="BV949" s="267"/>
      <c r="BW949" s="267"/>
      <c r="BX949" s="267"/>
      <c r="BY949" s="267"/>
      <c r="BZ949" s="267"/>
    </row>
    <row r="950" spans="1:78">
      <c r="A950" s="267"/>
      <c r="B950" s="267"/>
      <c r="C950" s="267"/>
      <c r="D950" s="267"/>
      <c r="E950" s="293"/>
      <c r="F950" s="293"/>
      <c r="G950" s="293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</row>
    <row r="951" spans="1:78">
      <c r="A951" s="267"/>
      <c r="B951" s="267"/>
      <c r="C951" s="267"/>
      <c r="D951" s="267"/>
      <c r="E951" s="293"/>
      <c r="F951" s="293"/>
      <c r="G951" s="293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  <c r="AO951" s="267"/>
      <c r="AP951" s="267"/>
      <c r="AQ951" s="267"/>
      <c r="AR951" s="267"/>
      <c r="AS951" s="267"/>
      <c r="AT951" s="267"/>
      <c r="AU951" s="267"/>
      <c r="AV951" s="267"/>
      <c r="AW951" s="267"/>
      <c r="AX951" s="267"/>
      <c r="AY951" s="267"/>
      <c r="AZ951" s="267"/>
      <c r="BA951" s="267"/>
      <c r="BB951" s="267"/>
      <c r="BC951" s="267"/>
      <c r="BD951" s="267"/>
      <c r="BE951" s="267"/>
      <c r="BF951" s="267"/>
      <c r="BG951" s="267"/>
      <c r="BH951" s="267"/>
      <c r="BI951" s="267"/>
      <c r="BJ951" s="267"/>
      <c r="BK951" s="267"/>
      <c r="BL951" s="267"/>
      <c r="BM951" s="267"/>
      <c r="BN951" s="267"/>
      <c r="BO951" s="267"/>
      <c r="BP951" s="267"/>
      <c r="BQ951" s="267"/>
      <c r="BR951" s="267"/>
      <c r="BS951" s="267"/>
      <c r="BT951" s="267"/>
      <c r="BU951" s="267"/>
      <c r="BV951" s="267"/>
      <c r="BW951" s="267"/>
      <c r="BX951" s="267"/>
      <c r="BY951" s="267"/>
      <c r="BZ951" s="267"/>
    </row>
    <row r="952" spans="1:78">
      <c r="A952" s="267"/>
      <c r="B952" s="267"/>
      <c r="C952" s="267"/>
      <c r="D952" s="267"/>
      <c r="E952" s="293"/>
      <c r="F952" s="293"/>
      <c r="G952" s="293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</row>
    <row r="953" spans="1:78">
      <c r="A953" s="267"/>
      <c r="B953" s="267"/>
      <c r="C953" s="267"/>
      <c r="D953" s="267"/>
      <c r="E953" s="293"/>
      <c r="F953" s="293"/>
      <c r="G953" s="293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</row>
    <row r="954" spans="1:78">
      <c r="A954" s="267"/>
      <c r="B954" s="267"/>
      <c r="C954" s="267"/>
      <c r="D954" s="267"/>
      <c r="E954" s="293"/>
      <c r="F954" s="293"/>
      <c r="G954" s="293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  <c r="AO954" s="267"/>
      <c r="AP954" s="267"/>
      <c r="AQ954" s="267"/>
      <c r="AR954" s="267"/>
      <c r="AS954" s="267"/>
      <c r="AT954" s="267"/>
      <c r="AU954" s="267"/>
      <c r="AV954" s="267"/>
      <c r="AW954" s="267"/>
      <c r="AX954" s="267"/>
      <c r="AY954" s="267"/>
      <c r="AZ954" s="267"/>
      <c r="BA954" s="267"/>
      <c r="BB954" s="267"/>
      <c r="BC954" s="267"/>
      <c r="BD954" s="267"/>
      <c r="BE954" s="267"/>
      <c r="BF954" s="267"/>
      <c r="BG954" s="267"/>
      <c r="BH954" s="267"/>
      <c r="BI954" s="267"/>
      <c r="BJ954" s="267"/>
      <c r="BK954" s="267"/>
      <c r="BL954" s="267"/>
      <c r="BM954" s="267"/>
      <c r="BN954" s="267"/>
      <c r="BO954" s="267"/>
      <c r="BP954" s="267"/>
      <c r="BQ954" s="267"/>
      <c r="BR954" s="267"/>
      <c r="BS954" s="267"/>
      <c r="BT954" s="267"/>
      <c r="BU954" s="267"/>
      <c r="BV954" s="267"/>
      <c r="BW954" s="267"/>
      <c r="BX954" s="267"/>
      <c r="BY954" s="267"/>
      <c r="BZ954" s="267"/>
    </row>
    <row r="955" spans="1:78">
      <c r="A955" s="267"/>
      <c r="B955" s="267"/>
      <c r="C955" s="267"/>
      <c r="D955" s="267"/>
      <c r="E955" s="293"/>
      <c r="F955" s="293"/>
      <c r="G955" s="293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</row>
    <row r="956" spans="1:78">
      <c r="A956" s="267"/>
      <c r="B956" s="267"/>
      <c r="C956" s="267"/>
      <c r="D956" s="267"/>
      <c r="E956" s="293"/>
      <c r="F956" s="293"/>
      <c r="G956" s="293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  <c r="AQ956" s="267"/>
      <c r="AR956" s="267"/>
      <c r="AS956" s="267"/>
      <c r="AT956" s="267"/>
      <c r="AU956" s="267"/>
      <c r="AV956" s="267"/>
      <c r="AW956" s="267"/>
      <c r="AX956" s="267"/>
      <c r="AY956" s="267"/>
      <c r="AZ956" s="267"/>
      <c r="BA956" s="267"/>
      <c r="BB956" s="267"/>
      <c r="BC956" s="267"/>
      <c r="BD956" s="267"/>
      <c r="BE956" s="267"/>
      <c r="BF956" s="267"/>
      <c r="BG956" s="267"/>
      <c r="BH956" s="267"/>
      <c r="BI956" s="267"/>
      <c r="BJ956" s="267"/>
      <c r="BK956" s="267"/>
      <c r="BL956" s="267"/>
      <c r="BM956" s="267"/>
      <c r="BN956" s="267"/>
      <c r="BO956" s="267"/>
      <c r="BP956" s="267"/>
      <c r="BQ956" s="267"/>
      <c r="BR956" s="267"/>
      <c r="BS956" s="267"/>
      <c r="BT956" s="267"/>
      <c r="BU956" s="267"/>
      <c r="BV956" s="267"/>
      <c r="BW956" s="267"/>
      <c r="BX956" s="267"/>
      <c r="BY956" s="267"/>
      <c r="BZ956" s="267"/>
    </row>
    <row r="957" spans="1:78">
      <c r="A957" s="267"/>
      <c r="B957" s="267"/>
      <c r="C957" s="267"/>
      <c r="D957" s="267"/>
      <c r="E957" s="293"/>
      <c r="F957" s="293"/>
      <c r="G957" s="293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</row>
    <row r="958" spans="1:78">
      <c r="A958" s="267"/>
      <c r="B958" s="267"/>
      <c r="C958" s="267"/>
      <c r="D958" s="267"/>
      <c r="E958" s="293"/>
      <c r="F958" s="293"/>
      <c r="G958" s="293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  <c r="AO958" s="267"/>
      <c r="AP958" s="267"/>
      <c r="AQ958" s="267"/>
      <c r="AR958" s="267"/>
      <c r="AS958" s="267"/>
      <c r="AT958" s="267"/>
      <c r="AU958" s="267"/>
      <c r="AV958" s="267"/>
      <c r="AW958" s="267"/>
      <c r="AX958" s="267"/>
      <c r="AY958" s="267"/>
      <c r="AZ958" s="267"/>
      <c r="BA958" s="267"/>
      <c r="BB958" s="267"/>
      <c r="BC958" s="267"/>
      <c r="BD958" s="267"/>
      <c r="BE958" s="267"/>
      <c r="BF958" s="267"/>
      <c r="BG958" s="267"/>
      <c r="BH958" s="267"/>
      <c r="BI958" s="267"/>
      <c r="BJ958" s="267"/>
      <c r="BK958" s="267"/>
      <c r="BL958" s="267"/>
      <c r="BM958" s="267"/>
      <c r="BN958" s="267"/>
      <c r="BO958" s="267"/>
      <c r="BP958" s="267"/>
      <c r="BQ958" s="267"/>
      <c r="BR958" s="267"/>
      <c r="BS958" s="267"/>
      <c r="BT958" s="267"/>
      <c r="BU958" s="267"/>
      <c r="BV958" s="267"/>
      <c r="BW958" s="267"/>
      <c r="BX958" s="267"/>
      <c r="BY958" s="267"/>
      <c r="BZ958" s="267"/>
    </row>
    <row r="959" spans="1:78">
      <c r="A959" s="267"/>
      <c r="B959" s="267"/>
      <c r="C959" s="267"/>
      <c r="D959" s="267"/>
      <c r="E959" s="293"/>
      <c r="F959" s="293"/>
      <c r="G959" s="293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</row>
    <row r="960" spans="1:78">
      <c r="A960" s="267"/>
      <c r="B960" s="267"/>
      <c r="C960" s="267"/>
      <c r="D960" s="267"/>
      <c r="E960" s="293"/>
      <c r="F960" s="293"/>
      <c r="G960" s="293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</row>
    <row r="961" spans="1:78">
      <c r="A961" s="267"/>
      <c r="B961" s="267"/>
      <c r="C961" s="267"/>
      <c r="D961" s="267"/>
      <c r="E961" s="293"/>
      <c r="F961" s="293"/>
      <c r="G961" s="293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</row>
    <row r="962" spans="1:78">
      <c r="A962" s="267"/>
      <c r="B962" s="267"/>
      <c r="C962" s="267"/>
      <c r="D962" s="267"/>
      <c r="E962" s="293"/>
      <c r="F962" s="293"/>
      <c r="G962" s="293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</row>
    <row r="963" spans="1:78">
      <c r="A963" s="267"/>
      <c r="B963" s="267"/>
      <c r="C963" s="267"/>
      <c r="D963" s="267"/>
      <c r="E963" s="293"/>
      <c r="F963" s="293"/>
      <c r="G963" s="293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</row>
    <row r="964" spans="1:78">
      <c r="A964" s="267"/>
      <c r="B964" s="267"/>
      <c r="C964" s="267"/>
      <c r="D964" s="267"/>
      <c r="E964" s="293"/>
      <c r="F964" s="293"/>
      <c r="G964" s="293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</row>
    <row r="965" spans="1:78">
      <c r="A965" s="267"/>
      <c r="B965" s="267"/>
      <c r="C965" s="267"/>
      <c r="D965" s="267"/>
      <c r="E965" s="293"/>
      <c r="F965" s="293"/>
      <c r="G965" s="293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  <c r="AO965" s="267"/>
      <c r="AP965" s="267"/>
      <c r="AQ965" s="267"/>
      <c r="AR965" s="267"/>
      <c r="AS965" s="267"/>
      <c r="AT965" s="267"/>
      <c r="AU965" s="267"/>
      <c r="AV965" s="267"/>
      <c r="AW965" s="267"/>
      <c r="AX965" s="267"/>
      <c r="AY965" s="267"/>
      <c r="AZ965" s="267"/>
      <c r="BA965" s="267"/>
      <c r="BB965" s="267"/>
      <c r="BC965" s="267"/>
      <c r="BD965" s="267"/>
      <c r="BE965" s="267"/>
      <c r="BF965" s="267"/>
      <c r="BG965" s="267"/>
      <c r="BH965" s="267"/>
      <c r="BI965" s="267"/>
      <c r="BJ965" s="267"/>
      <c r="BK965" s="267"/>
      <c r="BL965" s="267"/>
      <c r="BM965" s="267"/>
      <c r="BN965" s="267"/>
      <c r="BO965" s="267"/>
      <c r="BP965" s="267"/>
      <c r="BQ965" s="267"/>
      <c r="BR965" s="267"/>
      <c r="BS965" s="267"/>
      <c r="BT965" s="267"/>
      <c r="BU965" s="267"/>
      <c r="BV965" s="267"/>
      <c r="BW965" s="267"/>
      <c r="BX965" s="267"/>
      <c r="BY965" s="267"/>
      <c r="BZ965" s="267"/>
    </row>
    <row r="966" spans="1:78">
      <c r="A966" s="267"/>
      <c r="B966" s="267"/>
      <c r="C966" s="267"/>
      <c r="D966" s="267"/>
      <c r="E966" s="293"/>
      <c r="F966" s="293"/>
      <c r="G966" s="293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</row>
    <row r="967" spans="1:78">
      <c r="A967" s="267"/>
      <c r="B967" s="267"/>
      <c r="C967" s="267"/>
      <c r="D967" s="267"/>
      <c r="E967" s="293"/>
      <c r="F967" s="293"/>
      <c r="G967" s="293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  <c r="AO967" s="267"/>
      <c r="AP967" s="267"/>
      <c r="AQ967" s="267"/>
      <c r="AR967" s="267"/>
      <c r="AS967" s="267"/>
      <c r="AT967" s="267"/>
      <c r="AU967" s="267"/>
      <c r="AV967" s="267"/>
      <c r="AW967" s="267"/>
      <c r="AX967" s="267"/>
      <c r="AY967" s="267"/>
      <c r="AZ967" s="267"/>
      <c r="BA967" s="267"/>
      <c r="BB967" s="267"/>
      <c r="BC967" s="267"/>
      <c r="BD967" s="267"/>
      <c r="BE967" s="267"/>
      <c r="BF967" s="267"/>
      <c r="BG967" s="267"/>
      <c r="BH967" s="267"/>
      <c r="BI967" s="267"/>
      <c r="BJ967" s="267"/>
      <c r="BK967" s="267"/>
      <c r="BL967" s="267"/>
      <c r="BM967" s="267"/>
      <c r="BN967" s="267"/>
      <c r="BO967" s="267"/>
      <c r="BP967" s="267"/>
      <c r="BQ967" s="267"/>
      <c r="BR967" s="267"/>
      <c r="BS967" s="267"/>
      <c r="BT967" s="267"/>
      <c r="BU967" s="267"/>
      <c r="BV967" s="267"/>
      <c r="BW967" s="267"/>
      <c r="BX967" s="267"/>
      <c r="BY967" s="267"/>
      <c r="BZ967" s="267"/>
    </row>
    <row r="968" spans="1:78">
      <c r="A968" s="267"/>
      <c r="B968" s="267"/>
      <c r="C968" s="267"/>
      <c r="D968" s="267"/>
      <c r="E968" s="293"/>
      <c r="F968" s="293"/>
      <c r="G968" s="293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</row>
    <row r="969" spans="1:78">
      <c r="A969" s="267"/>
      <c r="B969" s="267"/>
      <c r="C969" s="267"/>
      <c r="D969" s="267"/>
      <c r="E969" s="293"/>
      <c r="F969" s="293"/>
      <c r="G969" s="293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  <c r="AO969" s="267"/>
      <c r="AP969" s="267"/>
      <c r="AQ969" s="267"/>
      <c r="AR969" s="267"/>
      <c r="AS969" s="267"/>
      <c r="AT969" s="267"/>
      <c r="AU969" s="267"/>
      <c r="AV969" s="267"/>
      <c r="AW969" s="267"/>
      <c r="AX969" s="267"/>
      <c r="AY969" s="267"/>
      <c r="AZ969" s="267"/>
      <c r="BA969" s="267"/>
      <c r="BB969" s="267"/>
      <c r="BC969" s="267"/>
      <c r="BD969" s="267"/>
      <c r="BE969" s="267"/>
      <c r="BF969" s="267"/>
      <c r="BG969" s="267"/>
      <c r="BH969" s="267"/>
      <c r="BI969" s="267"/>
      <c r="BJ969" s="267"/>
      <c r="BK969" s="267"/>
      <c r="BL969" s="267"/>
      <c r="BM969" s="267"/>
      <c r="BN969" s="267"/>
      <c r="BO969" s="267"/>
      <c r="BP969" s="267"/>
      <c r="BQ969" s="267"/>
      <c r="BR969" s="267"/>
      <c r="BS969" s="267"/>
      <c r="BT969" s="267"/>
      <c r="BU969" s="267"/>
      <c r="BV969" s="267"/>
      <c r="BW969" s="267"/>
      <c r="BX969" s="267"/>
      <c r="BY969" s="267"/>
      <c r="BZ969" s="267"/>
    </row>
    <row r="970" spans="1:78">
      <c r="A970" s="267"/>
      <c r="B970" s="267"/>
      <c r="C970" s="267"/>
      <c r="D970" s="267"/>
      <c r="E970" s="293"/>
      <c r="F970" s="293"/>
      <c r="G970" s="293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</row>
    <row r="971" spans="1:78">
      <c r="A971" s="267"/>
      <c r="B971" s="267"/>
      <c r="C971" s="267"/>
      <c r="D971" s="267"/>
      <c r="E971" s="293"/>
      <c r="F971" s="293"/>
      <c r="G971" s="293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</row>
    <row r="972" spans="1:78">
      <c r="A972" s="267"/>
      <c r="B972" s="267"/>
      <c r="C972" s="267"/>
      <c r="D972" s="267"/>
      <c r="E972" s="293"/>
      <c r="F972" s="293"/>
      <c r="G972" s="293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  <c r="AO972" s="267"/>
      <c r="AP972" s="267"/>
      <c r="AQ972" s="267"/>
      <c r="AR972" s="267"/>
      <c r="AS972" s="267"/>
      <c r="AT972" s="267"/>
      <c r="AU972" s="267"/>
      <c r="AV972" s="267"/>
      <c r="AW972" s="267"/>
      <c r="AX972" s="267"/>
      <c r="AY972" s="267"/>
      <c r="AZ972" s="267"/>
      <c r="BA972" s="267"/>
      <c r="BB972" s="267"/>
      <c r="BC972" s="267"/>
      <c r="BD972" s="267"/>
      <c r="BE972" s="267"/>
      <c r="BF972" s="267"/>
      <c r="BG972" s="267"/>
      <c r="BH972" s="267"/>
      <c r="BI972" s="267"/>
      <c r="BJ972" s="267"/>
      <c r="BK972" s="267"/>
      <c r="BL972" s="267"/>
      <c r="BM972" s="267"/>
      <c r="BN972" s="267"/>
      <c r="BO972" s="267"/>
      <c r="BP972" s="267"/>
      <c r="BQ972" s="267"/>
      <c r="BR972" s="267"/>
      <c r="BS972" s="267"/>
      <c r="BT972" s="267"/>
      <c r="BU972" s="267"/>
      <c r="BV972" s="267"/>
      <c r="BW972" s="267"/>
      <c r="BX972" s="267"/>
      <c r="BY972" s="267"/>
      <c r="BZ972" s="267"/>
    </row>
    <row r="973" spans="1:78">
      <c r="A973" s="267"/>
      <c r="B973" s="267"/>
      <c r="C973" s="267"/>
      <c r="D973" s="267"/>
      <c r="E973" s="293"/>
      <c r="F973" s="293"/>
      <c r="G973" s="293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</row>
    <row r="974" spans="1:78">
      <c r="A974" s="267"/>
      <c r="B974" s="267"/>
      <c r="C974" s="267"/>
      <c r="D974" s="267"/>
      <c r="E974" s="293"/>
      <c r="F974" s="293"/>
      <c r="G974" s="293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</row>
    <row r="975" spans="1:78">
      <c r="A975" s="267"/>
      <c r="B975" s="267"/>
      <c r="C975" s="267"/>
      <c r="D975" s="267"/>
      <c r="E975" s="293"/>
      <c r="F975" s="293"/>
      <c r="G975" s="293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  <c r="AO975" s="267"/>
      <c r="AP975" s="267"/>
      <c r="AQ975" s="267"/>
      <c r="AR975" s="267"/>
      <c r="AS975" s="267"/>
      <c r="AT975" s="267"/>
      <c r="AU975" s="267"/>
      <c r="AV975" s="267"/>
      <c r="AW975" s="267"/>
      <c r="AX975" s="267"/>
      <c r="AY975" s="267"/>
      <c r="AZ975" s="267"/>
      <c r="BA975" s="267"/>
      <c r="BB975" s="267"/>
      <c r="BC975" s="267"/>
      <c r="BD975" s="267"/>
      <c r="BE975" s="267"/>
      <c r="BF975" s="267"/>
      <c r="BG975" s="267"/>
      <c r="BH975" s="267"/>
      <c r="BI975" s="267"/>
      <c r="BJ975" s="267"/>
      <c r="BK975" s="267"/>
      <c r="BL975" s="267"/>
      <c r="BM975" s="267"/>
      <c r="BN975" s="267"/>
      <c r="BO975" s="267"/>
      <c r="BP975" s="267"/>
      <c r="BQ975" s="267"/>
      <c r="BR975" s="267"/>
      <c r="BS975" s="267"/>
      <c r="BT975" s="267"/>
      <c r="BU975" s="267"/>
      <c r="BV975" s="267"/>
      <c r="BW975" s="267"/>
      <c r="BX975" s="267"/>
      <c r="BY975" s="267"/>
      <c r="BZ975" s="267"/>
    </row>
    <row r="976" spans="1:78">
      <c r="A976" s="267"/>
      <c r="B976" s="267"/>
      <c r="C976" s="267"/>
      <c r="D976" s="267"/>
      <c r="E976" s="293"/>
      <c r="F976" s="293"/>
      <c r="G976" s="293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</row>
    <row r="977" spans="1:78">
      <c r="A977" s="267"/>
      <c r="B977" s="267"/>
      <c r="C977" s="267"/>
      <c r="D977" s="267"/>
      <c r="E977" s="293"/>
      <c r="F977" s="293"/>
      <c r="G977" s="293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</row>
    <row r="978" spans="1:78">
      <c r="A978" s="267"/>
      <c r="B978" s="267"/>
      <c r="C978" s="267"/>
      <c r="D978" s="267"/>
      <c r="E978" s="293"/>
      <c r="F978" s="293"/>
      <c r="G978" s="293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</row>
    <row r="979" spans="1:78">
      <c r="A979" s="267"/>
      <c r="B979" s="267"/>
      <c r="C979" s="267"/>
      <c r="D979" s="267"/>
      <c r="E979" s="293"/>
      <c r="F979" s="293"/>
      <c r="G979" s="293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  <c r="AO979" s="267"/>
      <c r="AP979" s="267"/>
      <c r="AQ979" s="267"/>
      <c r="AR979" s="267"/>
      <c r="AS979" s="267"/>
      <c r="AT979" s="267"/>
      <c r="AU979" s="267"/>
      <c r="AV979" s="267"/>
      <c r="AW979" s="267"/>
      <c r="AX979" s="267"/>
      <c r="AY979" s="267"/>
      <c r="AZ979" s="267"/>
      <c r="BA979" s="267"/>
      <c r="BB979" s="267"/>
      <c r="BC979" s="267"/>
      <c r="BD979" s="267"/>
      <c r="BE979" s="267"/>
      <c r="BF979" s="267"/>
      <c r="BG979" s="267"/>
      <c r="BH979" s="267"/>
      <c r="BI979" s="267"/>
      <c r="BJ979" s="267"/>
      <c r="BK979" s="267"/>
      <c r="BL979" s="267"/>
      <c r="BM979" s="267"/>
      <c r="BN979" s="267"/>
      <c r="BO979" s="267"/>
      <c r="BP979" s="267"/>
      <c r="BQ979" s="267"/>
      <c r="BR979" s="267"/>
      <c r="BS979" s="267"/>
      <c r="BT979" s="267"/>
      <c r="BU979" s="267"/>
      <c r="BV979" s="267"/>
      <c r="BW979" s="267"/>
      <c r="BX979" s="267"/>
      <c r="BY979" s="267"/>
      <c r="BZ979" s="267"/>
    </row>
    <row r="980" spans="1:78">
      <c r="A980" s="267"/>
      <c r="B980" s="267"/>
      <c r="C980" s="267"/>
      <c r="D980" s="267"/>
      <c r="E980" s="293"/>
      <c r="F980" s="293"/>
      <c r="G980" s="293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</row>
    <row r="981" spans="1:78">
      <c r="A981" s="267"/>
      <c r="B981" s="267"/>
      <c r="C981" s="267"/>
      <c r="D981" s="267"/>
      <c r="E981" s="293"/>
      <c r="F981" s="293"/>
      <c r="G981" s="293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</row>
    <row r="982" spans="1:78">
      <c r="A982" s="267"/>
      <c r="B982" s="267"/>
      <c r="C982" s="267"/>
      <c r="D982" s="267"/>
      <c r="E982" s="293"/>
      <c r="F982" s="293"/>
      <c r="G982" s="293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</row>
    <row r="983" spans="1:78">
      <c r="A983" s="267"/>
      <c r="B983" s="267"/>
      <c r="C983" s="267"/>
      <c r="D983" s="267"/>
      <c r="E983" s="293"/>
      <c r="F983" s="293"/>
      <c r="G983" s="293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  <c r="AO983" s="267"/>
      <c r="AP983" s="267"/>
      <c r="AQ983" s="267"/>
      <c r="AR983" s="267"/>
      <c r="AS983" s="267"/>
      <c r="AT983" s="267"/>
      <c r="AU983" s="267"/>
      <c r="AV983" s="267"/>
      <c r="AW983" s="267"/>
      <c r="AX983" s="267"/>
      <c r="AY983" s="267"/>
      <c r="AZ983" s="267"/>
      <c r="BA983" s="267"/>
      <c r="BB983" s="267"/>
      <c r="BC983" s="267"/>
      <c r="BD983" s="267"/>
      <c r="BE983" s="267"/>
      <c r="BF983" s="267"/>
      <c r="BG983" s="267"/>
      <c r="BH983" s="267"/>
      <c r="BI983" s="267"/>
      <c r="BJ983" s="267"/>
      <c r="BK983" s="267"/>
      <c r="BL983" s="267"/>
      <c r="BM983" s="267"/>
      <c r="BN983" s="267"/>
      <c r="BO983" s="267"/>
      <c r="BP983" s="267"/>
      <c r="BQ983" s="267"/>
      <c r="BR983" s="267"/>
      <c r="BS983" s="267"/>
      <c r="BT983" s="267"/>
      <c r="BU983" s="267"/>
      <c r="BV983" s="267"/>
      <c r="BW983" s="267"/>
      <c r="BX983" s="267"/>
      <c r="BY983" s="267"/>
      <c r="BZ983" s="267"/>
    </row>
    <row r="984" spans="1:78">
      <c r="A984" s="267"/>
      <c r="B984" s="267"/>
      <c r="C984" s="267"/>
      <c r="D984" s="267"/>
      <c r="E984" s="293"/>
      <c r="F984" s="293"/>
      <c r="G984" s="293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</row>
    <row r="985" spans="1:78">
      <c r="A985" s="267"/>
      <c r="B985" s="267"/>
      <c r="C985" s="267"/>
      <c r="D985" s="267"/>
      <c r="E985" s="293"/>
      <c r="F985" s="293"/>
      <c r="G985" s="293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</row>
    <row r="986" spans="1:78">
      <c r="A986" s="267"/>
      <c r="B986" s="267"/>
      <c r="C986" s="267"/>
      <c r="D986" s="267"/>
      <c r="E986" s="293"/>
      <c r="F986" s="293"/>
      <c r="G986" s="293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  <c r="AO986" s="267"/>
      <c r="AP986" s="267"/>
      <c r="AQ986" s="267"/>
      <c r="AR986" s="267"/>
      <c r="AS986" s="267"/>
      <c r="AT986" s="267"/>
      <c r="AU986" s="267"/>
      <c r="AV986" s="267"/>
      <c r="AW986" s="267"/>
      <c r="AX986" s="267"/>
      <c r="AY986" s="267"/>
      <c r="AZ986" s="267"/>
      <c r="BA986" s="267"/>
      <c r="BB986" s="267"/>
      <c r="BC986" s="267"/>
      <c r="BD986" s="267"/>
      <c r="BE986" s="267"/>
      <c r="BF986" s="267"/>
      <c r="BG986" s="267"/>
      <c r="BH986" s="267"/>
      <c r="BI986" s="267"/>
      <c r="BJ986" s="267"/>
      <c r="BK986" s="267"/>
      <c r="BL986" s="267"/>
      <c r="BM986" s="267"/>
      <c r="BN986" s="267"/>
      <c r="BO986" s="267"/>
      <c r="BP986" s="267"/>
      <c r="BQ986" s="267"/>
      <c r="BR986" s="267"/>
      <c r="BS986" s="267"/>
      <c r="BT986" s="267"/>
      <c r="BU986" s="267"/>
      <c r="BV986" s="267"/>
      <c r="BW986" s="267"/>
      <c r="BX986" s="267"/>
      <c r="BY986" s="267"/>
      <c r="BZ986" s="267"/>
    </row>
    <row r="987" spans="1:78">
      <c r="A987" s="267"/>
      <c r="B987" s="267"/>
      <c r="C987" s="267"/>
      <c r="D987" s="267"/>
      <c r="E987" s="293"/>
      <c r="F987" s="293"/>
      <c r="G987" s="293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</row>
    <row r="988" spans="1:78">
      <c r="A988" s="267"/>
      <c r="B988" s="267"/>
      <c r="C988" s="267"/>
      <c r="D988" s="267"/>
      <c r="E988" s="293"/>
      <c r="F988" s="293"/>
      <c r="G988" s="293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  <c r="AO988" s="267"/>
      <c r="AP988" s="267"/>
      <c r="AQ988" s="267"/>
      <c r="AR988" s="267"/>
      <c r="AS988" s="267"/>
      <c r="AT988" s="267"/>
      <c r="AU988" s="267"/>
      <c r="AV988" s="267"/>
      <c r="AW988" s="267"/>
      <c r="AX988" s="267"/>
      <c r="AY988" s="267"/>
      <c r="AZ988" s="267"/>
      <c r="BA988" s="267"/>
      <c r="BB988" s="267"/>
      <c r="BC988" s="267"/>
      <c r="BD988" s="267"/>
      <c r="BE988" s="267"/>
      <c r="BF988" s="267"/>
      <c r="BG988" s="267"/>
      <c r="BH988" s="267"/>
      <c r="BI988" s="267"/>
      <c r="BJ988" s="267"/>
      <c r="BK988" s="267"/>
      <c r="BL988" s="267"/>
      <c r="BM988" s="267"/>
      <c r="BN988" s="267"/>
      <c r="BO988" s="267"/>
      <c r="BP988" s="267"/>
      <c r="BQ988" s="267"/>
      <c r="BR988" s="267"/>
      <c r="BS988" s="267"/>
      <c r="BT988" s="267"/>
      <c r="BU988" s="267"/>
      <c r="BV988" s="267"/>
      <c r="BW988" s="267"/>
      <c r="BX988" s="267"/>
      <c r="BY988" s="267"/>
      <c r="BZ988" s="267"/>
    </row>
    <row r="989" spans="1:78">
      <c r="A989" s="267"/>
      <c r="B989" s="267"/>
      <c r="C989" s="267"/>
      <c r="D989" s="267"/>
      <c r="E989" s="293"/>
      <c r="F989" s="293"/>
      <c r="G989" s="293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</row>
    <row r="990" spans="1:78">
      <c r="A990" s="267"/>
      <c r="B990" s="267"/>
      <c r="C990" s="267"/>
      <c r="D990" s="267"/>
      <c r="E990" s="293"/>
      <c r="F990" s="293"/>
      <c r="G990" s="293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  <c r="AO990" s="267"/>
      <c r="AP990" s="267"/>
      <c r="AQ990" s="267"/>
      <c r="AR990" s="267"/>
      <c r="AS990" s="267"/>
      <c r="AT990" s="267"/>
      <c r="AU990" s="267"/>
      <c r="AV990" s="267"/>
      <c r="AW990" s="267"/>
      <c r="AX990" s="267"/>
      <c r="AY990" s="267"/>
      <c r="AZ990" s="267"/>
      <c r="BA990" s="267"/>
      <c r="BB990" s="267"/>
      <c r="BC990" s="267"/>
      <c r="BD990" s="267"/>
      <c r="BE990" s="267"/>
      <c r="BF990" s="267"/>
      <c r="BG990" s="267"/>
      <c r="BH990" s="267"/>
      <c r="BI990" s="267"/>
      <c r="BJ990" s="267"/>
      <c r="BK990" s="267"/>
      <c r="BL990" s="267"/>
      <c r="BM990" s="267"/>
      <c r="BN990" s="267"/>
      <c r="BO990" s="267"/>
      <c r="BP990" s="267"/>
      <c r="BQ990" s="267"/>
      <c r="BR990" s="267"/>
      <c r="BS990" s="267"/>
      <c r="BT990" s="267"/>
      <c r="BU990" s="267"/>
      <c r="BV990" s="267"/>
      <c r="BW990" s="267"/>
      <c r="BX990" s="267"/>
      <c r="BY990" s="267"/>
      <c r="BZ990" s="267"/>
    </row>
    <row r="991" spans="1:78">
      <c r="A991" s="267"/>
      <c r="B991" s="267"/>
      <c r="C991" s="267"/>
      <c r="D991" s="267"/>
      <c r="E991" s="293"/>
      <c r="F991" s="293"/>
      <c r="G991" s="293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</row>
    <row r="992" spans="1:78">
      <c r="A992" s="267"/>
      <c r="B992" s="267"/>
      <c r="C992" s="267"/>
      <c r="D992" s="267"/>
      <c r="E992" s="293"/>
      <c r="F992" s="293"/>
      <c r="G992" s="293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</row>
    <row r="993" spans="1:78">
      <c r="A993" s="267"/>
      <c r="B993" s="267"/>
      <c r="C993" s="267"/>
      <c r="D993" s="267"/>
      <c r="E993" s="293"/>
      <c r="F993" s="293"/>
      <c r="G993" s="293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  <c r="AO993" s="267"/>
      <c r="AP993" s="267"/>
      <c r="AQ993" s="267"/>
      <c r="AR993" s="267"/>
      <c r="AS993" s="267"/>
      <c r="AT993" s="267"/>
      <c r="AU993" s="267"/>
      <c r="AV993" s="267"/>
      <c r="AW993" s="267"/>
      <c r="AX993" s="267"/>
      <c r="AY993" s="267"/>
      <c r="AZ993" s="267"/>
      <c r="BA993" s="267"/>
      <c r="BB993" s="267"/>
      <c r="BC993" s="267"/>
      <c r="BD993" s="267"/>
      <c r="BE993" s="267"/>
      <c r="BF993" s="267"/>
      <c r="BG993" s="267"/>
      <c r="BH993" s="267"/>
      <c r="BI993" s="267"/>
      <c r="BJ993" s="267"/>
      <c r="BK993" s="267"/>
      <c r="BL993" s="267"/>
      <c r="BM993" s="267"/>
      <c r="BN993" s="267"/>
      <c r="BO993" s="267"/>
      <c r="BP993" s="267"/>
      <c r="BQ993" s="267"/>
      <c r="BR993" s="267"/>
      <c r="BS993" s="267"/>
      <c r="BT993" s="267"/>
      <c r="BU993" s="267"/>
      <c r="BV993" s="267"/>
      <c r="BW993" s="267"/>
      <c r="BX993" s="267"/>
      <c r="BY993" s="267"/>
      <c r="BZ993" s="267"/>
    </row>
    <row r="994" spans="1:78">
      <c r="A994" s="267"/>
      <c r="B994" s="267"/>
      <c r="C994" s="267"/>
      <c r="D994" s="267"/>
      <c r="E994" s="293"/>
      <c r="F994" s="293"/>
      <c r="G994" s="293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</row>
    <row r="995" spans="1:78">
      <c r="A995" s="267"/>
      <c r="B995" s="267"/>
      <c r="C995" s="267"/>
      <c r="D995" s="267"/>
      <c r="E995" s="293"/>
      <c r="F995" s="293"/>
      <c r="G995" s="293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  <c r="AO995" s="267"/>
      <c r="AP995" s="267"/>
      <c r="AQ995" s="267"/>
      <c r="AR995" s="267"/>
      <c r="AS995" s="267"/>
      <c r="AT995" s="267"/>
      <c r="AU995" s="267"/>
      <c r="AV995" s="267"/>
      <c r="AW995" s="267"/>
      <c r="AX995" s="267"/>
      <c r="AY995" s="267"/>
      <c r="AZ995" s="267"/>
      <c r="BA995" s="267"/>
      <c r="BB995" s="267"/>
      <c r="BC995" s="267"/>
      <c r="BD995" s="267"/>
      <c r="BE995" s="267"/>
      <c r="BF995" s="267"/>
      <c r="BG995" s="267"/>
      <c r="BH995" s="267"/>
      <c r="BI995" s="267"/>
      <c r="BJ995" s="267"/>
      <c r="BK995" s="267"/>
      <c r="BL995" s="267"/>
      <c r="BM995" s="267"/>
      <c r="BN995" s="267"/>
      <c r="BO995" s="267"/>
      <c r="BP995" s="267"/>
      <c r="BQ995" s="267"/>
      <c r="BR995" s="267"/>
      <c r="BS995" s="267"/>
      <c r="BT995" s="267"/>
      <c r="BU995" s="267"/>
      <c r="BV995" s="267"/>
      <c r="BW995" s="267"/>
      <c r="BX995" s="267"/>
      <c r="BY995" s="267"/>
      <c r="BZ995" s="267"/>
    </row>
    <row r="996" spans="1:78">
      <c r="A996" s="267"/>
      <c r="B996" s="267"/>
      <c r="C996" s="267"/>
      <c r="D996" s="267"/>
      <c r="E996" s="293"/>
      <c r="F996" s="293"/>
      <c r="G996" s="293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</row>
    <row r="997" spans="1:78">
      <c r="A997" s="267"/>
      <c r="B997" s="267"/>
      <c r="C997" s="267"/>
      <c r="D997" s="267"/>
      <c r="E997" s="293"/>
      <c r="F997" s="293"/>
      <c r="G997" s="293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  <c r="AO997" s="267"/>
      <c r="AP997" s="267"/>
      <c r="AQ997" s="267"/>
      <c r="AR997" s="267"/>
      <c r="AS997" s="267"/>
      <c r="AT997" s="267"/>
      <c r="AU997" s="267"/>
      <c r="AV997" s="267"/>
      <c r="AW997" s="267"/>
      <c r="AX997" s="267"/>
      <c r="AY997" s="267"/>
      <c r="AZ997" s="267"/>
      <c r="BA997" s="267"/>
      <c r="BB997" s="267"/>
      <c r="BC997" s="267"/>
      <c r="BD997" s="267"/>
      <c r="BE997" s="267"/>
      <c r="BF997" s="267"/>
      <c r="BG997" s="267"/>
      <c r="BH997" s="267"/>
      <c r="BI997" s="267"/>
      <c r="BJ997" s="267"/>
      <c r="BK997" s="267"/>
      <c r="BL997" s="267"/>
      <c r="BM997" s="267"/>
      <c r="BN997" s="267"/>
      <c r="BO997" s="267"/>
      <c r="BP997" s="267"/>
      <c r="BQ997" s="267"/>
      <c r="BR997" s="267"/>
      <c r="BS997" s="267"/>
      <c r="BT997" s="267"/>
      <c r="BU997" s="267"/>
      <c r="BV997" s="267"/>
      <c r="BW997" s="267"/>
      <c r="BX997" s="267"/>
      <c r="BY997" s="267"/>
      <c r="BZ997" s="267"/>
    </row>
    <row r="998" spans="1:78">
      <c r="A998" s="267"/>
      <c r="B998" s="267"/>
      <c r="C998" s="267"/>
      <c r="D998" s="267"/>
      <c r="E998" s="293"/>
      <c r="F998" s="293"/>
      <c r="G998" s="293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</row>
    <row r="999" spans="1:78">
      <c r="A999" s="267"/>
      <c r="B999" s="267"/>
      <c r="C999" s="267"/>
      <c r="D999" s="267"/>
      <c r="E999" s="293"/>
      <c r="F999" s="293"/>
      <c r="G999" s="293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  <c r="AA999" s="267"/>
      <c r="AB999" s="267"/>
      <c r="AC999" s="267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  <c r="AO999" s="267"/>
      <c r="AP999" s="267"/>
      <c r="AQ999" s="267"/>
      <c r="AR999" s="267"/>
      <c r="AS999" s="267"/>
      <c r="AT999" s="267"/>
      <c r="AU999" s="267"/>
      <c r="AV999" s="267"/>
      <c r="AW999" s="267"/>
      <c r="AX999" s="267"/>
      <c r="AY999" s="267"/>
      <c r="AZ999" s="267"/>
      <c r="BA999" s="267"/>
      <c r="BB999" s="267"/>
      <c r="BC999" s="267"/>
      <c r="BD999" s="267"/>
      <c r="BE999" s="267"/>
      <c r="BF999" s="267"/>
      <c r="BG999" s="267"/>
      <c r="BH999" s="267"/>
      <c r="BI999" s="267"/>
      <c r="BJ999" s="267"/>
      <c r="BK999" s="267"/>
      <c r="BL999" s="267"/>
      <c r="BM999" s="267"/>
      <c r="BN999" s="267"/>
      <c r="BO999" s="267"/>
      <c r="BP999" s="267"/>
      <c r="BQ999" s="267"/>
      <c r="BR999" s="267"/>
      <c r="BS999" s="267"/>
      <c r="BT999" s="267"/>
      <c r="BU999" s="267"/>
      <c r="BV999" s="267"/>
      <c r="BW999" s="267"/>
      <c r="BX999" s="267"/>
      <c r="BY999" s="267"/>
      <c r="BZ999" s="267"/>
    </row>
    <row r="1000" spans="1:78">
      <c r="A1000" s="267"/>
      <c r="B1000" s="267"/>
      <c r="C1000" s="267"/>
      <c r="D1000" s="267"/>
      <c r="E1000" s="293"/>
      <c r="F1000" s="293"/>
      <c r="G1000" s="293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3" zoomScale="70" zoomScaleNormal="70" workbookViewId="0">
      <selection activeCell="B53" sqref="B53"/>
    </sheetView>
  </sheetViews>
  <sheetFormatPr baseColWidth="10" defaultRowHeight="12.75"/>
  <cols>
    <col min="1" max="1" width="89.5703125" customWidth="1"/>
    <col min="2" max="2" width="16.42578125" bestFit="1" customWidth="1"/>
    <col min="3" max="3" width="18.5703125" customWidth="1"/>
    <col min="4" max="6" width="16.42578125" bestFit="1" customWidth="1"/>
    <col min="7" max="7" width="16.85546875" style="67" customWidth="1"/>
  </cols>
  <sheetData>
    <row r="1" spans="1:8" ht="15.75" customHeight="1">
      <c r="A1" s="375" t="s">
        <v>258</v>
      </c>
      <c r="B1" s="375"/>
      <c r="C1" s="375"/>
      <c r="D1" s="375"/>
      <c r="E1" s="375"/>
      <c r="F1" s="375"/>
      <c r="G1" s="375"/>
    </row>
    <row r="2" spans="1:8" ht="15">
      <c r="A2" s="386" t="s">
        <v>521</v>
      </c>
      <c r="B2" s="387"/>
      <c r="C2" s="387"/>
      <c r="D2" s="387"/>
      <c r="E2" s="387"/>
      <c r="F2" s="387"/>
      <c r="G2" s="388"/>
    </row>
    <row r="3" spans="1:8" ht="15">
      <c r="A3" s="385" t="s">
        <v>259</v>
      </c>
      <c r="B3" s="383"/>
      <c r="C3" s="383"/>
      <c r="D3" s="383"/>
      <c r="E3" s="383"/>
      <c r="F3" s="383"/>
      <c r="G3" s="384"/>
    </row>
    <row r="4" spans="1:8" ht="15">
      <c r="A4" s="382" t="str">
        <f>+'F3. IAODF'!A5:K5</f>
        <v>Del 1 de enero al 31 de diciembre de 2023</v>
      </c>
      <c r="B4" s="383"/>
      <c r="C4" s="383"/>
      <c r="D4" s="383"/>
      <c r="E4" s="383"/>
      <c r="F4" s="383"/>
      <c r="G4" s="384"/>
    </row>
    <row r="5" spans="1:8" ht="15">
      <c r="A5" s="379" t="s">
        <v>4</v>
      </c>
      <c r="B5" s="380"/>
      <c r="C5" s="380"/>
      <c r="D5" s="380"/>
      <c r="E5" s="380"/>
      <c r="F5" s="380"/>
      <c r="G5" s="381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s="298" customFormat="1" ht="15">
      <c r="A7" s="376" t="s">
        <v>260</v>
      </c>
      <c r="B7" s="378" t="s">
        <v>261</v>
      </c>
      <c r="C7" s="378"/>
      <c r="D7" s="378"/>
      <c r="E7" s="378"/>
      <c r="F7" s="378"/>
      <c r="G7" s="377" t="s">
        <v>262</v>
      </c>
    </row>
    <row r="8" spans="1:8" s="298" customFormat="1" ht="30">
      <c r="A8" s="376"/>
      <c r="B8" s="299" t="s">
        <v>263</v>
      </c>
      <c r="C8" s="297" t="s">
        <v>151</v>
      </c>
      <c r="D8" s="299" t="s">
        <v>152</v>
      </c>
      <c r="E8" s="299" t="s">
        <v>153</v>
      </c>
      <c r="F8" s="299" t="s">
        <v>264</v>
      </c>
      <c r="G8" s="377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156000</v>
      </c>
      <c r="C14" s="76">
        <v>992837.91</v>
      </c>
      <c r="D14" s="76">
        <f>+B14+C14</f>
        <v>1148837.9100000001</v>
      </c>
      <c r="E14" s="76">
        <v>1148837.9099999999</v>
      </c>
      <c r="F14" s="76">
        <v>1148837.9099999999</v>
      </c>
      <c r="G14" s="76">
        <f>+F14-B14</f>
        <v>992837.90999999992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12238800</v>
      </c>
      <c r="C16" s="76">
        <v>39116489.079999998</v>
      </c>
      <c r="D16" s="76">
        <f>+B16+C16</f>
        <v>51355289.079999998</v>
      </c>
      <c r="E16" s="76">
        <v>51355289.079999998</v>
      </c>
      <c r="F16" s="76">
        <v>50928410.079999998</v>
      </c>
      <c r="G16" s="76">
        <f>+F16-B16</f>
        <v>38689610.079999998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276431984</v>
      </c>
      <c r="C35" s="76">
        <v>82575880.010000005</v>
      </c>
      <c r="D35" s="76">
        <f>+B35+C35</f>
        <v>359007864.00999999</v>
      </c>
      <c r="E35" s="76">
        <f>331624101.45+26168285.64</f>
        <v>357792387.08999997</v>
      </c>
      <c r="F35" s="76">
        <v>331624101.44999999</v>
      </c>
      <c r="G35" s="76">
        <f>+F35-B35</f>
        <v>55192117.449999988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>
        <v>0</v>
      </c>
      <c r="C38" s="76">
        <f>+C39+C40</f>
        <v>4207675.24</v>
      </c>
      <c r="D38" s="76">
        <f>+B38+C38</f>
        <v>4207675.24</v>
      </c>
      <c r="E38" s="76">
        <v>0</v>
      </c>
      <c r="F38" s="76">
        <v>0</v>
      </c>
      <c r="G38" s="76">
        <f>+F38-B38</f>
        <v>0</v>
      </c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>
        <v>0</v>
      </c>
      <c r="C40" s="76">
        <v>4207675.24</v>
      </c>
      <c r="D40" s="76">
        <f>+B40+C40</f>
        <v>4207675.24</v>
      </c>
      <c r="E40" s="76">
        <v>0</v>
      </c>
      <c r="F40" s="76">
        <v>0</v>
      </c>
      <c r="G40" s="76">
        <f>+F40-B40</f>
        <v>0</v>
      </c>
      <c r="H40" s="63"/>
      <c r="I40" s="63"/>
    </row>
    <row r="41" spans="1:9" ht="15">
      <c r="A41" s="71" t="s">
        <v>297</v>
      </c>
      <c r="B41" s="77">
        <f>+B10+B11+B12+B13+B14+B15+B16+B17+B29+B35+B36+B38</f>
        <v>288826784</v>
      </c>
      <c r="C41" s="77">
        <f t="shared" ref="C41:F41" si="0">+C10+C11+C12+C13+C14+C15+C16+C17+C29+C35+C36+C38</f>
        <v>126892882.23999999</v>
      </c>
      <c r="D41" s="77">
        <f t="shared" si="0"/>
        <v>415719666.24000001</v>
      </c>
      <c r="E41" s="77">
        <f t="shared" si="0"/>
        <v>410296514.07999998</v>
      </c>
      <c r="F41" s="77">
        <f t="shared" si="0"/>
        <v>383701349.44</v>
      </c>
      <c r="G41" s="77">
        <f>+G10+G11+G12+G13+G14+G15+G16+G17+G29+G35+G36+G38</f>
        <v>94874565.439999983</v>
      </c>
      <c r="H41" s="2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239605675</v>
      </c>
      <c r="C44" s="76">
        <f>SUM(C45:C52)</f>
        <v>731619.29</v>
      </c>
      <c r="D44" s="76">
        <f t="shared" ref="D44:G44" si="1">SUM(D45:D52)</f>
        <v>240337294.28999999</v>
      </c>
      <c r="E44" s="76">
        <f t="shared" si="1"/>
        <v>240337294.28999999</v>
      </c>
      <c r="F44" s="76">
        <f t="shared" si="1"/>
        <v>240337294.28999999</v>
      </c>
      <c r="G44" s="76">
        <f t="shared" si="1"/>
        <v>731619.28999999166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4" t="s">
        <v>303</v>
      </c>
      <c r="B47" s="243"/>
      <c r="C47" s="243"/>
      <c r="D47" s="243"/>
      <c r="E47" s="243"/>
      <c r="F47" s="243"/>
      <c r="G47" s="243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49" t="s">
        <v>305</v>
      </c>
      <c r="B49" s="76">
        <v>239605675</v>
      </c>
      <c r="C49" s="76">
        <v>731619.29</v>
      </c>
      <c r="D49" s="76">
        <f>+B49+C49</f>
        <v>240337294.28999999</v>
      </c>
      <c r="E49" s="76">
        <v>240337294.28999999</v>
      </c>
      <c r="F49" s="76">
        <v>240337294.28999999</v>
      </c>
      <c r="G49" s="76">
        <f>+F49-B49</f>
        <v>731619.28999999166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10840000.390000001</v>
      </c>
      <c r="D62" s="76">
        <f>+B62+C62</f>
        <v>10840000.390000001</v>
      </c>
      <c r="E62" s="76">
        <v>10840000.73</v>
      </c>
      <c r="F62" s="76">
        <v>10840000.73</v>
      </c>
      <c r="G62" s="76">
        <f>+F62-B62</f>
        <v>10840000.73</v>
      </c>
      <c r="H62" s="63"/>
      <c r="I62" s="263"/>
    </row>
    <row r="63" spans="1:9" ht="15">
      <c r="A63" s="71" t="s">
        <v>319</v>
      </c>
      <c r="B63" s="77">
        <f>+B44+B53+B58+B61+B62</f>
        <v>239605675</v>
      </c>
      <c r="C63" s="77">
        <f t="shared" ref="C63:G63" si="4">+C44+C53+C58+C61+C62</f>
        <v>11571619.68</v>
      </c>
      <c r="D63" s="77">
        <f t="shared" si="4"/>
        <v>251177294.68000001</v>
      </c>
      <c r="E63" s="77">
        <f t="shared" si="4"/>
        <v>251177295.01999998</v>
      </c>
      <c r="F63" s="77">
        <f t="shared" si="4"/>
        <v>251177295.01999998</v>
      </c>
      <c r="G63" s="77">
        <f t="shared" si="4"/>
        <v>11571620.019999992</v>
      </c>
      <c r="H63" s="2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528432459</v>
      </c>
      <c r="C66" s="77">
        <f>+C63+C41</f>
        <v>138464501.91999999</v>
      </c>
      <c r="D66" s="77">
        <f>+D63+D41</f>
        <v>666896960.92000008</v>
      </c>
      <c r="E66" s="77">
        <f t="shared" ref="E66:F66" si="5">+E63+E41</f>
        <v>661473809.0999999</v>
      </c>
      <c r="F66" s="77">
        <f t="shared" si="5"/>
        <v>634878644.46000004</v>
      </c>
      <c r="G66" s="77">
        <f>+G63+G41</f>
        <v>106446185.45999998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>
        <v>0</v>
      </c>
      <c r="C68" s="77">
        <v>4207675.24</v>
      </c>
      <c r="D68" s="77">
        <v>4207675.24</v>
      </c>
      <c r="E68" s="77">
        <v>0</v>
      </c>
      <c r="F68" s="77">
        <v>0</v>
      </c>
      <c r="G68" s="77">
        <v>0</v>
      </c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>
        <v>0</v>
      </c>
      <c r="C70" s="79">
        <v>4207675.24</v>
      </c>
      <c r="D70" s="79">
        <v>4207675.24</v>
      </c>
      <c r="E70" s="79">
        <v>0</v>
      </c>
      <c r="F70" s="79">
        <v>0</v>
      </c>
      <c r="G70" s="79">
        <v>0</v>
      </c>
      <c r="H70" s="63"/>
      <c r="I70" s="63"/>
    </row>
    <row r="71" spans="1:9" ht="29.25" customHeight="1">
      <c r="A71" s="373" t="s">
        <v>327</v>
      </c>
      <c r="B71" s="373"/>
      <c r="C71" s="373"/>
      <c r="D71" s="373"/>
      <c r="E71" s="373"/>
      <c r="F71" s="373"/>
      <c r="G71" s="373"/>
      <c r="H71" s="63"/>
      <c r="I71" s="63"/>
    </row>
    <row r="72" spans="1:9" ht="15">
      <c r="A72" s="374" t="s">
        <v>517</v>
      </c>
      <c r="B72" s="373"/>
      <c r="C72" s="373"/>
      <c r="D72" s="373"/>
      <c r="E72" s="373"/>
      <c r="F72" s="373"/>
      <c r="G72" s="373"/>
    </row>
    <row r="73" spans="1:9" ht="27.75" customHeight="1">
      <c r="A73" s="372" t="s">
        <v>519</v>
      </c>
      <c r="B73" s="373"/>
      <c r="C73" s="373"/>
      <c r="D73" s="373"/>
      <c r="E73" s="373"/>
      <c r="F73" s="373"/>
      <c r="G73" s="373"/>
    </row>
    <row r="78" spans="1:9">
      <c r="C78" s="93"/>
    </row>
    <row r="81" spans="3:3">
      <c r="C81" s="9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topLeftCell="A127" zoomScale="85" zoomScaleNormal="85" workbookViewId="0">
      <selection activeCell="I156" sqref="I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9" t="s">
        <v>521</v>
      </c>
      <c r="C2" s="390"/>
      <c r="D2" s="390"/>
      <c r="E2" s="390"/>
      <c r="F2" s="390"/>
      <c r="G2" s="390"/>
      <c r="H2" s="390"/>
      <c r="I2" s="391"/>
    </row>
    <row r="3" spans="1:12" ht="15">
      <c r="A3" s="47"/>
      <c r="B3" s="392" t="s">
        <v>366</v>
      </c>
      <c r="C3" s="393"/>
      <c r="D3" s="393"/>
      <c r="E3" s="393"/>
      <c r="F3" s="393"/>
      <c r="G3" s="393"/>
      <c r="H3" s="393"/>
      <c r="I3" s="394"/>
    </row>
    <row r="4" spans="1:12" ht="15">
      <c r="A4" s="47"/>
      <c r="B4" s="395" t="s">
        <v>367</v>
      </c>
      <c r="C4" s="396"/>
      <c r="D4" s="396"/>
      <c r="E4" s="396"/>
      <c r="F4" s="396"/>
      <c r="G4" s="396"/>
      <c r="H4" s="396"/>
      <c r="I4" s="397"/>
    </row>
    <row r="5" spans="1:12" ht="15">
      <c r="A5" s="47"/>
      <c r="B5" s="398" t="s">
        <v>529</v>
      </c>
      <c r="C5" s="399"/>
      <c r="D5" s="399"/>
      <c r="E5" s="399"/>
      <c r="F5" s="399"/>
      <c r="G5" s="399"/>
      <c r="H5" s="399"/>
      <c r="I5" s="400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1" t="s">
        <v>128</v>
      </c>
      <c r="C7" s="402"/>
      <c r="D7" s="407"/>
      <c r="E7" s="407"/>
      <c r="F7" s="407"/>
      <c r="G7" s="407"/>
      <c r="H7" s="408"/>
      <c r="I7" s="409" t="s">
        <v>149</v>
      </c>
    </row>
    <row r="8" spans="1:12" ht="30">
      <c r="A8" s="47"/>
      <c r="B8" s="403"/>
      <c r="C8" s="404"/>
      <c r="D8" s="228" t="s">
        <v>150</v>
      </c>
      <c r="E8" s="229" t="s">
        <v>151</v>
      </c>
      <c r="F8" s="228" t="s">
        <v>152</v>
      </c>
      <c r="G8" s="228" t="s">
        <v>153</v>
      </c>
      <c r="H8" s="228" t="s">
        <v>154</v>
      </c>
      <c r="I8" s="410"/>
    </row>
    <row r="9" spans="1:12" ht="15">
      <c r="A9" s="47"/>
      <c r="B9" s="405"/>
      <c r="C9" s="406"/>
      <c r="D9" s="228">
        <v>1</v>
      </c>
      <c r="E9" s="229">
        <v>2</v>
      </c>
      <c r="F9" s="228" t="s">
        <v>155</v>
      </c>
      <c r="G9" s="228">
        <v>4</v>
      </c>
      <c r="H9" s="228">
        <v>5</v>
      </c>
      <c r="I9" s="230" t="s">
        <v>156</v>
      </c>
    </row>
    <row r="10" spans="1:12" ht="15">
      <c r="A10" s="48"/>
      <c r="B10" s="49" t="s">
        <v>222</v>
      </c>
      <c r="C10" s="50"/>
      <c r="D10" s="250">
        <f>+D11+D19+D29+D39+D49+D59+D63+D71+D75</f>
        <v>288826784</v>
      </c>
      <c r="E10" s="250">
        <f t="shared" ref="E10:I10" si="0">+E11+E19+E29+E39+E49+E59+E63+E71+E75</f>
        <v>126892882.24000001</v>
      </c>
      <c r="F10" s="250">
        <f t="shared" si="0"/>
        <v>415719666.24000001</v>
      </c>
      <c r="G10" s="250">
        <f t="shared" si="0"/>
        <v>393076651.67000002</v>
      </c>
      <c r="H10" s="250">
        <f t="shared" si="0"/>
        <v>354704817.74999994</v>
      </c>
      <c r="I10" s="250">
        <f t="shared" si="0"/>
        <v>22643014.57</v>
      </c>
    </row>
    <row r="11" spans="1:12" ht="15">
      <c r="A11" s="51"/>
      <c r="B11" s="52" t="s">
        <v>221</v>
      </c>
      <c r="C11" s="53"/>
      <c r="D11" s="251">
        <f>SUM(D12:D18)</f>
        <v>185270914.04999998</v>
      </c>
      <c r="E11" s="251">
        <f t="shared" ref="E11:I11" si="1">SUM(E12:E18)</f>
        <v>55623833.890000008</v>
      </c>
      <c r="F11" s="251">
        <f t="shared" si="1"/>
        <v>240894747.94</v>
      </c>
      <c r="G11" s="251">
        <f t="shared" si="1"/>
        <v>234863040.42000002</v>
      </c>
      <c r="H11" s="251">
        <f t="shared" si="1"/>
        <v>231195838.05000001</v>
      </c>
      <c r="I11" s="251">
        <f t="shared" si="1"/>
        <v>6031707.5200000005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2">
        <v>33640240</v>
      </c>
      <c r="E12" s="252">
        <v>53905055.560000002</v>
      </c>
      <c r="F12" s="252">
        <f>+D12+E12</f>
        <v>87545295.560000002</v>
      </c>
      <c r="G12" s="252">
        <v>87545295.560000002</v>
      </c>
      <c r="H12" s="252">
        <v>87545295.560000002</v>
      </c>
      <c r="I12" s="252">
        <f t="shared" ref="I12:I76" si="2">+F12-G12</f>
        <v>0</v>
      </c>
    </row>
    <row r="13" spans="1:12" ht="15">
      <c r="A13" s="47"/>
      <c r="B13" s="61" t="s">
        <v>7</v>
      </c>
      <c r="C13" s="54" t="s">
        <v>158</v>
      </c>
      <c r="D13" s="252">
        <v>78452556</v>
      </c>
      <c r="E13" s="252">
        <v>7620148.6299999999</v>
      </c>
      <c r="F13" s="252">
        <f t="shared" ref="F13:F76" si="3">+D13+E13</f>
        <v>86072704.629999995</v>
      </c>
      <c r="G13" s="252">
        <v>86072704.629999995</v>
      </c>
      <c r="H13" s="252">
        <v>86070434.359999999</v>
      </c>
      <c r="I13" s="252">
        <f t="shared" si="2"/>
        <v>0</v>
      </c>
    </row>
    <row r="14" spans="1:12" ht="15">
      <c r="A14" s="47"/>
      <c r="B14" s="61" t="s">
        <v>8</v>
      </c>
      <c r="C14" s="54" t="s">
        <v>159</v>
      </c>
      <c r="D14" s="252">
        <v>20651930</v>
      </c>
      <c r="E14" s="252">
        <v>-6901348.3200000003</v>
      </c>
      <c r="F14" s="252">
        <f t="shared" si="3"/>
        <v>13750581.68</v>
      </c>
      <c r="G14" s="252">
        <v>13750581.68</v>
      </c>
      <c r="H14" s="252">
        <v>10883419.460000001</v>
      </c>
      <c r="I14" s="252">
        <f t="shared" si="2"/>
        <v>0</v>
      </c>
    </row>
    <row r="15" spans="1:12" ht="15">
      <c r="A15" s="47"/>
      <c r="B15" s="61" t="s">
        <v>9</v>
      </c>
      <c r="C15" s="54" t="s">
        <v>160</v>
      </c>
      <c r="D15" s="252">
        <v>6560284.2000000002</v>
      </c>
      <c r="E15" s="252">
        <v>600587.89</v>
      </c>
      <c r="F15" s="252">
        <f t="shared" si="3"/>
        <v>7160872.0899999999</v>
      </c>
      <c r="G15" s="252">
        <v>7111558.0300000003</v>
      </c>
      <c r="H15" s="252">
        <v>6844316.4699999997</v>
      </c>
      <c r="I15" s="252">
        <f t="shared" si="2"/>
        <v>49314.05999999959</v>
      </c>
    </row>
    <row r="16" spans="1:12" ht="15">
      <c r="A16" s="47"/>
      <c r="B16" s="61" t="s">
        <v>10</v>
      </c>
      <c r="C16" s="54" t="s">
        <v>161</v>
      </c>
      <c r="D16" s="252">
        <v>45965903.850000001</v>
      </c>
      <c r="E16" s="252">
        <v>399390.13</v>
      </c>
      <c r="F16" s="252">
        <f t="shared" si="3"/>
        <v>46365293.980000004</v>
      </c>
      <c r="G16" s="252">
        <v>40382900.520000003</v>
      </c>
      <c r="H16" s="252">
        <v>39852372.200000003</v>
      </c>
      <c r="I16" s="252">
        <f t="shared" si="2"/>
        <v>5982393.4600000009</v>
      </c>
    </row>
    <row r="17" spans="1:9" ht="15">
      <c r="A17" s="47"/>
      <c r="B17" s="61" t="s">
        <v>11</v>
      </c>
      <c r="C17" s="54" t="s">
        <v>162</v>
      </c>
      <c r="D17" s="252">
        <v>0</v>
      </c>
      <c r="E17" s="252">
        <v>0</v>
      </c>
      <c r="F17" s="252">
        <f t="shared" si="3"/>
        <v>0</v>
      </c>
      <c r="G17" s="252">
        <v>0</v>
      </c>
      <c r="H17" s="252">
        <v>0</v>
      </c>
      <c r="I17" s="252">
        <f t="shared" si="2"/>
        <v>0</v>
      </c>
    </row>
    <row r="18" spans="1:9" ht="15">
      <c r="A18" s="47"/>
      <c r="B18" s="61" t="s">
        <v>12</v>
      </c>
      <c r="C18" s="54" t="s">
        <v>163</v>
      </c>
      <c r="D18" s="252">
        <v>0</v>
      </c>
      <c r="E18" s="252">
        <v>0</v>
      </c>
      <c r="F18" s="252">
        <f t="shared" si="3"/>
        <v>0</v>
      </c>
      <c r="G18" s="252">
        <v>0</v>
      </c>
      <c r="H18" s="252">
        <v>0</v>
      </c>
      <c r="I18" s="252">
        <f t="shared" si="2"/>
        <v>0</v>
      </c>
    </row>
    <row r="19" spans="1:9" ht="15">
      <c r="A19" s="51"/>
      <c r="B19" s="55" t="s">
        <v>229</v>
      </c>
      <c r="C19" s="56"/>
      <c r="D19" s="253">
        <f>SUM(D20:D28)</f>
        <v>20058489.32</v>
      </c>
      <c r="E19" s="253">
        <f t="shared" ref="E19:I19" si="4">SUM(E20:E28)</f>
        <v>10454229.300000001</v>
      </c>
      <c r="F19" s="253">
        <f t="shared" si="4"/>
        <v>30512718.620000001</v>
      </c>
      <c r="G19" s="253">
        <f t="shared" si="4"/>
        <v>30512718.620000001</v>
      </c>
      <c r="H19" s="253">
        <f t="shared" si="4"/>
        <v>26735388.109999999</v>
      </c>
      <c r="I19" s="253">
        <f t="shared" si="4"/>
        <v>0</v>
      </c>
    </row>
    <row r="20" spans="1:9" ht="15">
      <c r="A20" s="47"/>
      <c r="B20" s="61" t="s">
        <v>13</v>
      </c>
      <c r="C20" s="54" t="s">
        <v>164</v>
      </c>
      <c r="D20" s="252">
        <v>7251500</v>
      </c>
      <c r="E20" s="252">
        <v>3571501.98</v>
      </c>
      <c r="F20" s="252">
        <f t="shared" si="3"/>
        <v>10823001.98</v>
      </c>
      <c r="G20" s="252">
        <v>10823001.98</v>
      </c>
      <c r="H20" s="252">
        <v>9381888.1400000006</v>
      </c>
      <c r="I20" s="252">
        <f t="shared" si="2"/>
        <v>0</v>
      </c>
    </row>
    <row r="21" spans="1:9" ht="15">
      <c r="A21" s="47"/>
      <c r="B21" s="61" t="s">
        <v>14</v>
      </c>
      <c r="C21" s="54" t="s">
        <v>165</v>
      </c>
      <c r="D21" s="252">
        <v>1023000</v>
      </c>
      <c r="E21" s="252">
        <v>609900.41</v>
      </c>
      <c r="F21" s="252">
        <f t="shared" si="3"/>
        <v>1632900.4100000001</v>
      </c>
      <c r="G21" s="252">
        <v>1632900.41</v>
      </c>
      <c r="H21" s="252">
        <v>1216694.98</v>
      </c>
      <c r="I21" s="252">
        <f t="shared" si="2"/>
        <v>0</v>
      </c>
    </row>
    <row r="22" spans="1:9" ht="15">
      <c r="A22" s="47"/>
      <c r="B22" s="61" t="s">
        <v>15</v>
      </c>
      <c r="C22" s="54" t="s">
        <v>166</v>
      </c>
      <c r="D22" s="252">
        <v>1075000</v>
      </c>
      <c r="E22" s="252">
        <v>396209</v>
      </c>
      <c r="F22" s="252">
        <f t="shared" si="3"/>
        <v>1471209</v>
      </c>
      <c r="G22" s="252">
        <v>1471209</v>
      </c>
      <c r="H22" s="252">
        <v>1372085.59</v>
      </c>
      <c r="I22" s="252">
        <f t="shared" si="2"/>
        <v>0</v>
      </c>
    </row>
    <row r="23" spans="1:9" ht="15">
      <c r="A23" s="47"/>
      <c r="B23" s="61" t="s">
        <v>16</v>
      </c>
      <c r="C23" s="54" t="s">
        <v>167</v>
      </c>
      <c r="D23" s="252">
        <v>565000</v>
      </c>
      <c r="E23" s="252">
        <v>-206066.44</v>
      </c>
      <c r="F23" s="252">
        <f t="shared" si="3"/>
        <v>358933.56</v>
      </c>
      <c r="G23" s="252">
        <v>358933.56</v>
      </c>
      <c r="H23" s="252">
        <v>349247.33</v>
      </c>
      <c r="I23" s="252">
        <f t="shared" si="2"/>
        <v>0</v>
      </c>
    </row>
    <row r="24" spans="1:9" ht="15">
      <c r="A24" s="47"/>
      <c r="B24" s="61" t="s">
        <v>17</v>
      </c>
      <c r="C24" s="54" t="s">
        <v>168</v>
      </c>
      <c r="D24" s="252">
        <v>2138000</v>
      </c>
      <c r="E24" s="252">
        <v>3472130</v>
      </c>
      <c r="F24" s="252">
        <f t="shared" si="3"/>
        <v>5610130</v>
      </c>
      <c r="G24" s="252">
        <v>5610130</v>
      </c>
      <c r="H24" s="252">
        <v>4064868.77</v>
      </c>
      <c r="I24" s="252">
        <f t="shared" si="2"/>
        <v>0</v>
      </c>
    </row>
    <row r="25" spans="1:9" ht="15">
      <c r="A25" s="47"/>
      <c r="B25" s="61" t="s">
        <v>18</v>
      </c>
      <c r="C25" s="54" t="s">
        <v>169</v>
      </c>
      <c r="D25" s="252">
        <v>5448989.3200000003</v>
      </c>
      <c r="E25" s="252">
        <v>2048564.07</v>
      </c>
      <c r="F25" s="252">
        <f t="shared" si="3"/>
        <v>7497553.3900000006</v>
      </c>
      <c r="G25" s="252">
        <v>7497553.3899999997</v>
      </c>
      <c r="H25" s="252">
        <v>7478527.1399999997</v>
      </c>
      <c r="I25" s="252">
        <f t="shared" si="2"/>
        <v>0</v>
      </c>
    </row>
    <row r="26" spans="1:9" ht="15">
      <c r="A26" s="47"/>
      <c r="B26" s="61" t="s">
        <v>61</v>
      </c>
      <c r="C26" s="54" t="s">
        <v>170</v>
      </c>
      <c r="D26" s="252">
        <v>515000</v>
      </c>
      <c r="E26" s="252">
        <v>1371494.99</v>
      </c>
      <c r="F26" s="252">
        <f t="shared" si="3"/>
        <v>1886494.99</v>
      </c>
      <c r="G26" s="252">
        <v>1886494.99</v>
      </c>
      <c r="H26" s="252">
        <v>1856228.44</v>
      </c>
      <c r="I26" s="252">
        <f t="shared" si="2"/>
        <v>0</v>
      </c>
    </row>
    <row r="27" spans="1:9" ht="15">
      <c r="A27" s="47"/>
      <c r="B27" s="61" t="s">
        <v>223</v>
      </c>
      <c r="C27" s="54" t="s">
        <v>171</v>
      </c>
      <c r="D27" s="252">
        <v>0</v>
      </c>
      <c r="E27" s="252">
        <v>0</v>
      </c>
      <c r="F27" s="252">
        <f t="shared" si="3"/>
        <v>0</v>
      </c>
      <c r="G27" s="252">
        <v>0</v>
      </c>
      <c r="H27" s="252">
        <v>0</v>
      </c>
      <c r="I27" s="252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2">
        <v>2042000</v>
      </c>
      <c r="E28" s="252">
        <v>-809504.71</v>
      </c>
      <c r="F28" s="252">
        <f t="shared" si="3"/>
        <v>1232495.29</v>
      </c>
      <c r="G28" s="252">
        <v>1232495.29</v>
      </c>
      <c r="H28" s="252">
        <v>1015847.72</v>
      </c>
      <c r="I28" s="252">
        <f t="shared" si="2"/>
        <v>0</v>
      </c>
    </row>
    <row r="29" spans="1:9" ht="15">
      <c r="A29" s="51"/>
      <c r="B29" s="55" t="s">
        <v>230</v>
      </c>
      <c r="C29" s="56"/>
      <c r="D29" s="253">
        <f>SUM(D30:D38)</f>
        <v>28501442.719999999</v>
      </c>
      <c r="E29" s="253">
        <f t="shared" ref="E29:I29" si="5">SUM(E30:E38)</f>
        <v>19067113.91</v>
      </c>
      <c r="F29" s="253">
        <f t="shared" si="5"/>
        <v>47568556.629999995</v>
      </c>
      <c r="G29" s="253">
        <f t="shared" si="5"/>
        <v>38046210.219999991</v>
      </c>
      <c r="H29" s="253">
        <f t="shared" si="5"/>
        <v>36200614.960000001</v>
      </c>
      <c r="I29" s="253">
        <f t="shared" si="5"/>
        <v>9522346.4100000001</v>
      </c>
    </row>
    <row r="30" spans="1:9" ht="15">
      <c r="A30" s="47"/>
      <c r="B30" s="61" t="s">
        <v>21</v>
      </c>
      <c r="C30" s="54" t="s">
        <v>173</v>
      </c>
      <c r="D30" s="252">
        <v>10229800</v>
      </c>
      <c r="E30" s="252">
        <v>346685.25</v>
      </c>
      <c r="F30" s="252">
        <f t="shared" si="3"/>
        <v>10576485.25</v>
      </c>
      <c r="G30" s="252">
        <v>10576485.25</v>
      </c>
      <c r="H30" s="252">
        <v>10208250.939999999</v>
      </c>
      <c r="I30" s="252">
        <f t="shared" si="2"/>
        <v>0</v>
      </c>
    </row>
    <row r="31" spans="1:9" ht="15">
      <c r="A31" s="47"/>
      <c r="B31" s="61" t="s">
        <v>22</v>
      </c>
      <c r="C31" s="54" t="s">
        <v>174</v>
      </c>
      <c r="D31" s="252">
        <v>1310000</v>
      </c>
      <c r="E31" s="252">
        <v>1555988.72</v>
      </c>
      <c r="F31" s="252">
        <f t="shared" si="3"/>
        <v>2865988.7199999997</v>
      </c>
      <c r="G31" s="252">
        <v>2865988.72</v>
      </c>
      <c r="H31" s="252">
        <v>2483963.7599999998</v>
      </c>
      <c r="I31" s="252">
        <f t="shared" si="2"/>
        <v>0</v>
      </c>
    </row>
    <row r="32" spans="1:9" ht="15">
      <c r="A32" s="47"/>
      <c r="B32" s="61" t="s">
        <v>23</v>
      </c>
      <c r="C32" s="54" t="s">
        <v>175</v>
      </c>
      <c r="D32" s="252">
        <v>393000</v>
      </c>
      <c r="E32" s="252">
        <v>214750.77</v>
      </c>
      <c r="F32" s="252">
        <f t="shared" si="3"/>
        <v>607750.77</v>
      </c>
      <c r="G32" s="252">
        <v>607750.77</v>
      </c>
      <c r="H32" s="252">
        <v>544500.76</v>
      </c>
      <c r="I32" s="252">
        <f t="shared" si="2"/>
        <v>0</v>
      </c>
    </row>
    <row r="33" spans="1:9" ht="15">
      <c r="A33" s="47"/>
      <c r="B33" s="61" t="s">
        <v>24</v>
      </c>
      <c r="C33" s="54" t="s">
        <v>176</v>
      </c>
      <c r="D33" s="252">
        <v>1720000</v>
      </c>
      <c r="E33" s="252">
        <v>-691928.15</v>
      </c>
      <c r="F33" s="252">
        <f t="shared" si="3"/>
        <v>1028071.85</v>
      </c>
      <c r="G33" s="252">
        <v>1028071.85</v>
      </c>
      <c r="H33" s="252">
        <v>1028071.85</v>
      </c>
      <c r="I33" s="252">
        <f t="shared" si="2"/>
        <v>0</v>
      </c>
    </row>
    <row r="34" spans="1:9" ht="15">
      <c r="A34" s="47"/>
      <c r="B34" s="61" t="s">
        <v>25</v>
      </c>
      <c r="C34" s="54" t="s">
        <v>177</v>
      </c>
      <c r="D34" s="252">
        <v>4802000</v>
      </c>
      <c r="E34" s="252">
        <v>1785070.42</v>
      </c>
      <c r="F34" s="252">
        <f t="shared" si="3"/>
        <v>6587070.4199999999</v>
      </c>
      <c r="G34" s="252">
        <v>6587070.4199999999</v>
      </c>
      <c r="H34" s="252">
        <v>6025032.04</v>
      </c>
      <c r="I34" s="252">
        <f t="shared" si="2"/>
        <v>0</v>
      </c>
    </row>
    <row r="35" spans="1:9" ht="15">
      <c r="A35" s="47"/>
      <c r="B35" s="61" t="s">
        <v>225</v>
      </c>
      <c r="C35" s="54" t="s">
        <v>178</v>
      </c>
      <c r="D35" s="252">
        <v>845000</v>
      </c>
      <c r="E35" s="252">
        <v>1108255.33</v>
      </c>
      <c r="F35" s="252">
        <f t="shared" si="3"/>
        <v>1953255.33</v>
      </c>
      <c r="G35" s="252">
        <v>1953255.33</v>
      </c>
      <c r="H35" s="252">
        <v>1660880.53</v>
      </c>
      <c r="I35" s="252">
        <f t="shared" si="2"/>
        <v>0</v>
      </c>
    </row>
    <row r="36" spans="1:9" ht="15">
      <c r="A36" s="47"/>
      <c r="B36" s="61" t="s">
        <v>226</v>
      </c>
      <c r="C36" s="54" t="s">
        <v>179</v>
      </c>
      <c r="D36" s="252">
        <v>4025000</v>
      </c>
      <c r="E36" s="252">
        <v>-1410318.09</v>
      </c>
      <c r="F36" s="252">
        <f t="shared" si="3"/>
        <v>2614681.91</v>
      </c>
      <c r="G36" s="252">
        <v>2614681.91</v>
      </c>
      <c r="H36" s="252">
        <v>2611217.91</v>
      </c>
      <c r="I36" s="252">
        <f t="shared" si="2"/>
        <v>0</v>
      </c>
    </row>
    <row r="37" spans="1:9" ht="15">
      <c r="A37" s="47"/>
      <c r="B37" s="61" t="s">
        <v>227</v>
      </c>
      <c r="C37" s="54" t="s">
        <v>180</v>
      </c>
      <c r="D37" s="252">
        <v>925000</v>
      </c>
      <c r="E37" s="252">
        <v>4945105.0999999996</v>
      </c>
      <c r="F37" s="252">
        <f t="shared" si="3"/>
        <v>5870105.0999999996</v>
      </c>
      <c r="G37" s="252">
        <v>5870105.0999999996</v>
      </c>
      <c r="H37" s="252">
        <v>5695896.2999999998</v>
      </c>
      <c r="I37" s="252">
        <f t="shared" si="2"/>
        <v>0</v>
      </c>
    </row>
    <row r="38" spans="1:9" ht="15">
      <c r="A38" s="47"/>
      <c r="B38" s="61" t="s">
        <v>228</v>
      </c>
      <c r="C38" s="54" t="s">
        <v>181</v>
      </c>
      <c r="D38" s="252">
        <v>4251642.72</v>
      </c>
      <c r="E38" s="252">
        <v>11213504.560000001</v>
      </c>
      <c r="F38" s="252">
        <f t="shared" si="3"/>
        <v>15465147.280000001</v>
      </c>
      <c r="G38" s="252">
        <v>5942800.8700000001</v>
      </c>
      <c r="H38" s="252">
        <v>5942800.8700000001</v>
      </c>
      <c r="I38" s="252">
        <f t="shared" si="2"/>
        <v>9522346.4100000001</v>
      </c>
    </row>
    <row r="39" spans="1:9" ht="15">
      <c r="A39" s="51"/>
      <c r="B39" s="55" t="s">
        <v>231</v>
      </c>
      <c r="C39" s="56"/>
      <c r="D39" s="253">
        <f>SUM(D40:D48)</f>
        <v>54995937.909999996</v>
      </c>
      <c r="E39" s="253">
        <f t="shared" ref="E39:I39" si="6">SUM(E40:E48)</f>
        <v>39094792.329999998</v>
      </c>
      <c r="F39" s="253">
        <f t="shared" si="6"/>
        <v>94090730.239999995</v>
      </c>
      <c r="G39" s="253">
        <f t="shared" si="6"/>
        <v>87001769.599999994</v>
      </c>
      <c r="H39" s="253">
        <f t="shared" si="6"/>
        <v>58010174.149999999</v>
      </c>
      <c r="I39" s="253">
        <f t="shared" si="6"/>
        <v>7088960.6400000006</v>
      </c>
    </row>
    <row r="40" spans="1:9" ht="15">
      <c r="A40" s="47"/>
      <c r="B40" s="61" t="s">
        <v>26</v>
      </c>
      <c r="C40" s="54" t="s">
        <v>182</v>
      </c>
      <c r="D40" s="252">
        <v>0</v>
      </c>
      <c r="E40" s="252">
        <v>0</v>
      </c>
      <c r="F40" s="252">
        <f t="shared" si="3"/>
        <v>0</v>
      </c>
      <c r="G40" s="252">
        <v>0</v>
      </c>
      <c r="H40" s="252">
        <v>0</v>
      </c>
      <c r="I40" s="252">
        <f t="shared" si="2"/>
        <v>0</v>
      </c>
    </row>
    <row r="41" spans="1:9" ht="15">
      <c r="A41" s="47"/>
      <c r="B41" s="61" t="s">
        <v>27</v>
      </c>
      <c r="C41" s="54" t="s">
        <v>183</v>
      </c>
      <c r="D41" s="252">
        <v>0</v>
      </c>
      <c r="E41" s="252">
        <v>0</v>
      </c>
      <c r="F41" s="252">
        <f t="shared" si="3"/>
        <v>0</v>
      </c>
      <c r="G41" s="252">
        <v>0</v>
      </c>
      <c r="H41" s="252">
        <v>0</v>
      </c>
      <c r="I41" s="252">
        <f t="shared" si="2"/>
        <v>0</v>
      </c>
    </row>
    <row r="42" spans="1:9" ht="15">
      <c r="A42" s="47"/>
      <c r="B42" s="61" t="s">
        <v>28</v>
      </c>
      <c r="C42" s="54" t="s">
        <v>184</v>
      </c>
      <c r="D42" s="252">
        <v>0</v>
      </c>
      <c r="E42" s="252">
        <v>0</v>
      </c>
      <c r="F42" s="252">
        <f t="shared" si="3"/>
        <v>0</v>
      </c>
      <c r="G42" s="252">
        <v>0</v>
      </c>
      <c r="H42" s="252">
        <v>0</v>
      </c>
      <c r="I42" s="252">
        <f t="shared" si="2"/>
        <v>0</v>
      </c>
    </row>
    <row r="43" spans="1:9" ht="15">
      <c r="A43" s="47"/>
      <c r="B43" s="61" t="s">
        <v>29</v>
      </c>
      <c r="C43" s="54" t="s">
        <v>185</v>
      </c>
      <c r="D43" s="252">
        <v>54995937.909999996</v>
      </c>
      <c r="E43" s="252">
        <v>39094792.329999998</v>
      </c>
      <c r="F43" s="252">
        <f t="shared" si="3"/>
        <v>94090730.239999995</v>
      </c>
      <c r="G43" s="252">
        <v>87001769.599999994</v>
      </c>
      <c r="H43" s="252">
        <v>58010174.149999999</v>
      </c>
      <c r="I43" s="252">
        <f t="shared" si="2"/>
        <v>7088960.6400000006</v>
      </c>
    </row>
    <row r="44" spans="1:9" ht="15">
      <c r="A44" s="47"/>
      <c r="B44" s="61" t="s">
        <v>30</v>
      </c>
      <c r="C44" s="54" t="s">
        <v>186</v>
      </c>
      <c r="D44" s="252">
        <v>0</v>
      </c>
      <c r="E44" s="252">
        <v>0</v>
      </c>
      <c r="F44" s="252">
        <f t="shared" si="3"/>
        <v>0</v>
      </c>
      <c r="G44" s="252">
        <v>0</v>
      </c>
      <c r="H44" s="252">
        <v>0</v>
      </c>
      <c r="I44" s="252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2">
        <v>0</v>
      </c>
      <c r="E45" s="252">
        <v>0</v>
      </c>
      <c r="F45" s="252">
        <f t="shared" si="3"/>
        <v>0</v>
      </c>
      <c r="G45" s="252">
        <v>0</v>
      </c>
      <c r="H45" s="252">
        <v>0</v>
      </c>
      <c r="I45" s="252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2">
        <v>0</v>
      </c>
      <c r="E46" s="252">
        <v>0</v>
      </c>
      <c r="F46" s="252">
        <f t="shared" si="3"/>
        <v>0</v>
      </c>
      <c r="G46" s="252">
        <v>0</v>
      </c>
      <c r="H46" s="252">
        <v>0</v>
      </c>
      <c r="I46" s="252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2">
        <v>0</v>
      </c>
      <c r="E47" s="252">
        <v>0</v>
      </c>
      <c r="F47" s="252">
        <f t="shared" si="3"/>
        <v>0</v>
      </c>
      <c r="G47" s="252">
        <v>0</v>
      </c>
      <c r="H47" s="252">
        <v>0</v>
      </c>
      <c r="I47" s="252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2">
        <v>0</v>
      </c>
      <c r="E48" s="252">
        <v>0</v>
      </c>
      <c r="F48" s="252">
        <f t="shared" si="3"/>
        <v>0</v>
      </c>
      <c r="G48" s="252">
        <v>0</v>
      </c>
      <c r="H48" s="252">
        <v>0</v>
      </c>
      <c r="I48" s="252">
        <f t="shared" si="2"/>
        <v>0</v>
      </c>
    </row>
    <row r="49" spans="1:9" ht="15">
      <c r="A49" s="51"/>
      <c r="B49" s="55" t="s">
        <v>236</v>
      </c>
      <c r="C49" s="56"/>
      <c r="D49" s="253">
        <f>SUM(D50:D58)</f>
        <v>0</v>
      </c>
      <c r="E49" s="253">
        <f t="shared" ref="E49:I49" si="7">SUM(E50:E58)</f>
        <v>2145561.16</v>
      </c>
      <c r="F49" s="253">
        <f t="shared" si="7"/>
        <v>2145561.16</v>
      </c>
      <c r="G49" s="253">
        <f t="shared" si="7"/>
        <v>2145561.16</v>
      </c>
      <c r="H49" s="253">
        <f t="shared" si="7"/>
        <v>2055450.8299999998</v>
      </c>
      <c r="I49" s="253">
        <f t="shared" si="7"/>
        <v>0</v>
      </c>
    </row>
    <row r="50" spans="1:9" ht="15">
      <c r="A50" s="47"/>
      <c r="B50" s="61" t="s">
        <v>84</v>
      </c>
      <c r="C50" s="54" t="s">
        <v>191</v>
      </c>
      <c r="D50" s="252">
        <v>0</v>
      </c>
      <c r="E50" s="252">
        <v>792521.92</v>
      </c>
      <c r="F50" s="252">
        <f t="shared" si="3"/>
        <v>792521.92</v>
      </c>
      <c r="G50" s="252">
        <v>792521.92</v>
      </c>
      <c r="H50" s="252">
        <v>791821.92</v>
      </c>
      <c r="I50" s="252">
        <f t="shared" si="2"/>
        <v>0</v>
      </c>
    </row>
    <row r="51" spans="1:9" ht="15">
      <c r="A51" s="47"/>
      <c r="B51" s="61" t="s">
        <v>85</v>
      </c>
      <c r="C51" s="54" t="s">
        <v>192</v>
      </c>
      <c r="D51" s="252">
        <v>0</v>
      </c>
      <c r="E51" s="252">
        <v>120384.48</v>
      </c>
      <c r="F51" s="252">
        <f t="shared" si="3"/>
        <v>120384.48</v>
      </c>
      <c r="G51" s="252">
        <v>120384.48</v>
      </c>
      <c r="H51" s="252">
        <v>120384.48</v>
      </c>
      <c r="I51" s="252">
        <f t="shared" si="2"/>
        <v>0</v>
      </c>
    </row>
    <row r="52" spans="1:9" ht="15">
      <c r="A52" s="47"/>
      <c r="B52" s="61" t="s">
        <v>86</v>
      </c>
      <c r="C52" s="57" t="s">
        <v>193</v>
      </c>
      <c r="D52" s="252">
        <v>0</v>
      </c>
      <c r="E52" s="252">
        <v>68301.179999999993</v>
      </c>
      <c r="F52" s="252">
        <f t="shared" si="3"/>
        <v>68301.179999999993</v>
      </c>
      <c r="G52" s="252">
        <v>68301.179999999993</v>
      </c>
      <c r="H52" s="252">
        <v>46758.27</v>
      </c>
      <c r="I52" s="252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2">
        <v>0</v>
      </c>
      <c r="E53" s="252">
        <v>874900</v>
      </c>
      <c r="F53" s="252">
        <f t="shared" si="3"/>
        <v>874900</v>
      </c>
      <c r="G53" s="252">
        <v>874900</v>
      </c>
      <c r="H53" s="252">
        <v>874900</v>
      </c>
      <c r="I53" s="252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2">
        <v>0</v>
      </c>
      <c r="E54" s="252">
        <v>0</v>
      </c>
      <c r="F54" s="252">
        <f t="shared" si="3"/>
        <v>0</v>
      </c>
      <c r="G54" s="252">
        <v>0</v>
      </c>
      <c r="H54" s="252">
        <v>0</v>
      </c>
      <c r="I54" s="252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2">
        <v>0</v>
      </c>
      <c r="E55" s="252">
        <v>289453.58</v>
      </c>
      <c r="F55" s="252">
        <f t="shared" si="3"/>
        <v>289453.58</v>
      </c>
      <c r="G55" s="252">
        <v>289453.58</v>
      </c>
      <c r="H55" s="252">
        <v>221586.16</v>
      </c>
      <c r="I55" s="252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2">
        <v>0</v>
      </c>
      <c r="E56" s="252">
        <v>0</v>
      </c>
      <c r="F56" s="252">
        <f t="shared" si="3"/>
        <v>0</v>
      </c>
      <c r="G56" s="252">
        <v>0</v>
      </c>
      <c r="H56" s="252">
        <v>0</v>
      </c>
      <c r="I56" s="252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2">
        <v>0</v>
      </c>
      <c r="E57" s="252">
        <v>0</v>
      </c>
      <c r="F57" s="252">
        <f t="shared" si="3"/>
        <v>0</v>
      </c>
      <c r="G57" s="252">
        <v>0</v>
      </c>
      <c r="H57" s="252">
        <v>0</v>
      </c>
      <c r="I57" s="252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2">
        <v>0</v>
      </c>
      <c r="E58" s="252">
        <v>0</v>
      </c>
      <c r="F58" s="252">
        <f t="shared" si="3"/>
        <v>0</v>
      </c>
      <c r="G58" s="252">
        <v>0</v>
      </c>
      <c r="H58" s="252">
        <v>0</v>
      </c>
      <c r="I58" s="252">
        <f t="shared" si="2"/>
        <v>0</v>
      </c>
    </row>
    <row r="59" spans="1:9" ht="15">
      <c r="A59" s="51"/>
      <c r="B59" s="55" t="s">
        <v>243</v>
      </c>
      <c r="C59" s="56"/>
      <c r="D59" s="253">
        <f>SUM(D60:D62)</f>
        <v>0</v>
      </c>
      <c r="E59" s="253">
        <f t="shared" ref="E59:I59" si="8">SUM(E60:E62)</f>
        <v>507351.65</v>
      </c>
      <c r="F59" s="253">
        <f t="shared" si="8"/>
        <v>507351.65</v>
      </c>
      <c r="G59" s="253">
        <f t="shared" si="8"/>
        <v>507351.65</v>
      </c>
      <c r="H59" s="253">
        <f t="shared" si="8"/>
        <v>507351.65</v>
      </c>
      <c r="I59" s="253">
        <f t="shared" si="8"/>
        <v>0</v>
      </c>
    </row>
    <row r="60" spans="1:9" ht="15">
      <c r="A60" s="47"/>
      <c r="B60" s="61" t="s">
        <v>32</v>
      </c>
      <c r="C60" s="54" t="s">
        <v>200</v>
      </c>
      <c r="D60" s="252">
        <v>0</v>
      </c>
      <c r="E60" s="252">
        <v>0</v>
      </c>
      <c r="F60" s="252">
        <f t="shared" si="3"/>
        <v>0</v>
      </c>
      <c r="G60" s="252">
        <v>0</v>
      </c>
      <c r="H60" s="252">
        <v>0</v>
      </c>
      <c r="I60" s="252">
        <f t="shared" si="2"/>
        <v>0</v>
      </c>
    </row>
    <row r="61" spans="1:9" ht="15">
      <c r="A61" s="47"/>
      <c r="B61" s="61" t="s">
        <v>33</v>
      </c>
      <c r="C61" s="264" t="s">
        <v>201</v>
      </c>
      <c r="D61" s="252">
        <v>0</v>
      </c>
      <c r="E61" s="252">
        <v>507351.65</v>
      </c>
      <c r="F61" s="252">
        <f t="shared" si="3"/>
        <v>507351.65</v>
      </c>
      <c r="G61" s="252">
        <v>507351.65</v>
      </c>
      <c r="H61" s="252">
        <v>507351.65</v>
      </c>
      <c r="I61" s="252">
        <f t="shared" si="2"/>
        <v>0</v>
      </c>
    </row>
    <row r="62" spans="1:9" ht="15">
      <c r="A62" s="47"/>
      <c r="B62" s="61" t="s">
        <v>90</v>
      </c>
      <c r="C62" s="54" t="s">
        <v>202</v>
      </c>
      <c r="D62" s="252">
        <v>0</v>
      </c>
      <c r="E62" s="252">
        <v>0</v>
      </c>
      <c r="F62" s="252">
        <f t="shared" si="3"/>
        <v>0</v>
      </c>
      <c r="G62" s="252">
        <v>0</v>
      </c>
      <c r="H62" s="252">
        <v>0</v>
      </c>
      <c r="I62" s="252">
        <f t="shared" si="2"/>
        <v>0</v>
      </c>
    </row>
    <row r="63" spans="1:9" ht="15">
      <c r="A63" s="51"/>
      <c r="B63" s="55" t="s">
        <v>244</v>
      </c>
      <c r="C63" s="56"/>
      <c r="D63" s="253">
        <f>SUM(D64:D70)</f>
        <v>0</v>
      </c>
      <c r="E63" s="253">
        <f t="shared" ref="E63:I63" si="9">SUM(E64:E70)</f>
        <v>0</v>
      </c>
      <c r="F63" s="253">
        <f t="shared" si="9"/>
        <v>0</v>
      </c>
      <c r="G63" s="253">
        <f t="shared" si="9"/>
        <v>0</v>
      </c>
      <c r="H63" s="253">
        <f t="shared" si="9"/>
        <v>0</v>
      </c>
      <c r="I63" s="253">
        <f t="shared" si="9"/>
        <v>0</v>
      </c>
    </row>
    <row r="64" spans="1:9" ht="15">
      <c r="A64" s="47"/>
      <c r="B64" s="61" t="s">
        <v>35</v>
      </c>
      <c r="C64" s="54" t="s">
        <v>203</v>
      </c>
      <c r="D64" s="252">
        <v>0</v>
      </c>
      <c r="E64" s="252">
        <v>0</v>
      </c>
      <c r="F64" s="252">
        <f t="shared" si="3"/>
        <v>0</v>
      </c>
      <c r="G64" s="252">
        <v>0</v>
      </c>
      <c r="H64" s="252">
        <v>0</v>
      </c>
      <c r="I64" s="252">
        <f t="shared" si="2"/>
        <v>0</v>
      </c>
    </row>
    <row r="65" spans="1:9" ht="15">
      <c r="A65" s="47"/>
      <c r="B65" s="61" t="s">
        <v>36</v>
      </c>
      <c r="C65" s="54" t="s">
        <v>204</v>
      </c>
      <c r="D65" s="252">
        <v>0</v>
      </c>
      <c r="E65" s="252">
        <v>0</v>
      </c>
      <c r="F65" s="252">
        <f t="shared" si="3"/>
        <v>0</v>
      </c>
      <c r="G65" s="252">
        <v>0</v>
      </c>
      <c r="H65" s="252">
        <v>0</v>
      </c>
      <c r="I65" s="252">
        <f t="shared" si="2"/>
        <v>0</v>
      </c>
    </row>
    <row r="66" spans="1:9" ht="15">
      <c r="A66" s="47"/>
      <c r="B66" s="61" t="s">
        <v>37</v>
      </c>
      <c r="C66" s="54" t="s">
        <v>205</v>
      </c>
      <c r="D66" s="252">
        <v>0</v>
      </c>
      <c r="E66" s="252">
        <v>0</v>
      </c>
      <c r="F66" s="252">
        <f t="shared" si="3"/>
        <v>0</v>
      </c>
      <c r="G66" s="252">
        <v>0</v>
      </c>
      <c r="H66" s="252">
        <v>0</v>
      </c>
      <c r="I66" s="252">
        <f t="shared" si="2"/>
        <v>0</v>
      </c>
    </row>
    <row r="67" spans="1:9" ht="15">
      <c r="A67" s="47"/>
      <c r="B67" s="61" t="s">
        <v>38</v>
      </c>
      <c r="C67" s="54" t="s">
        <v>206</v>
      </c>
      <c r="D67" s="252">
        <v>0</v>
      </c>
      <c r="E67" s="252">
        <v>0</v>
      </c>
      <c r="F67" s="252">
        <f t="shared" si="3"/>
        <v>0</v>
      </c>
      <c r="G67" s="252">
        <v>0</v>
      </c>
      <c r="H67" s="252">
        <v>0</v>
      </c>
      <c r="I67" s="252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2">
        <v>0</v>
      </c>
      <c r="E68" s="252">
        <v>0</v>
      </c>
      <c r="F68" s="252">
        <f t="shared" si="3"/>
        <v>0</v>
      </c>
      <c r="G68" s="252">
        <v>0</v>
      </c>
      <c r="H68" s="252">
        <v>0</v>
      </c>
      <c r="I68" s="252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2">
        <v>0</v>
      </c>
      <c r="E69" s="252">
        <v>0</v>
      </c>
      <c r="F69" s="252">
        <f t="shared" si="3"/>
        <v>0</v>
      </c>
      <c r="G69" s="252">
        <v>0</v>
      </c>
      <c r="H69" s="252">
        <v>0</v>
      </c>
      <c r="I69" s="252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2">
        <v>0</v>
      </c>
      <c r="E70" s="252">
        <v>0</v>
      </c>
      <c r="F70" s="252">
        <f t="shared" si="3"/>
        <v>0</v>
      </c>
      <c r="G70" s="252">
        <v>0</v>
      </c>
      <c r="H70" s="252">
        <v>0</v>
      </c>
      <c r="I70" s="252">
        <f t="shared" si="2"/>
        <v>0</v>
      </c>
    </row>
    <row r="71" spans="1:9" ht="15">
      <c r="A71" s="51"/>
      <c r="B71" s="55" t="s">
        <v>248</v>
      </c>
      <c r="C71" s="56"/>
      <c r="D71" s="253">
        <f>SUM(D72:D74)</f>
        <v>0</v>
      </c>
      <c r="E71" s="253">
        <f t="shared" ref="E71:I71" si="10">SUM(E72:E74)</f>
        <v>0</v>
      </c>
      <c r="F71" s="253">
        <f t="shared" si="10"/>
        <v>0</v>
      </c>
      <c r="G71" s="253">
        <f t="shared" si="10"/>
        <v>0</v>
      </c>
      <c r="H71" s="253">
        <f t="shared" si="10"/>
        <v>0</v>
      </c>
      <c r="I71" s="253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2">
        <v>0</v>
      </c>
      <c r="E72" s="252">
        <v>0</v>
      </c>
      <c r="F72" s="252">
        <f t="shared" si="3"/>
        <v>0</v>
      </c>
      <c r="G72" s="252">
        <v>0</v>
      </c>
      <c r="H72" s="252">
        <v>0</v>
      </c>
      <c r="I72" s="252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2">
        <v>0</v>
      </c>
      <c r="E73" s="252">
        <v>0</v>
      </c>
      <c r="F73" s="252">
        <f t="shared" si="3"/>
        <v>0</v>
      </c>
      <c r="G73" s="252">
        <v>0</v>
      </c>
      <c r="H73" s="252">
        <v>0</v>
      </c>
      <c r="I73" s="252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2">
        <v>0</v>
      </c>
      <c r="E74" s="252">
        <v>0</v>
      </c>
      <c r="F74" s="252">
        <f t="shared" si="3"/>
        <v>0</v>
      </c>
      <c r="G74" s="252">
        <v>0</v>
      </c>
      <c r="H74" s="252">
        <v>0</v>
      </c>
      <c r="I74" s="252">
        <f t="shared" si="2"/>
        <v>0</v>
      </c>
    </row>
    <row r="75" spans="1:9" ht="15">
      <c r="A75" s="51"/>
      <c r="B75" s="55" t="s">
        <v>249</v>
      </c>
      <c r="C75" s="56"/>
      <c r="D75" s="253">
        <f>SUM(D76:D82)</f>
        <v>0</v>
      </c>
      <c r="E75" s="253">
        <f t="shared" ref="E75:I75" si="11">SUM(E76:E82)</f>
        <v>0</v>
      </c>
      <c r="F75" s="253">
        <f t="shared" si="11"/>
        <v>0</v>
      </c>
      <c r="G75" s="253">
        <f t="shared" si="11"/>
        <v>0</v>
      </c>
      <c r="H75" s="253">
        <f t="shared" si="11"/>
        <v>0</v>
      </c>
      <c r="I75" s="253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2">
        <v>0</v>
      </c>
      <c r="E76" s="252">
        <v>0</v>
      </c>
      <c r="F76" s="252">
        <f t="shared" si="3"/>
        <v>0</v>
      </c>
      <c r="G76" s="252">
        <v>0</v>
      </c>
      <c r="H76" s="252">
        <v>0</v>
      </c>
      <c r="I76" s="252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2">
        <v>0</v>
      </c>
      <c r="E77" s="252">
        <v>0</v>
      </c>
      <c r="F77" s="252">
        <f t="shared" ref="F77:F82" si="12">+D77+E77</f>
        <v>0</v>
      </c>
      <c r="G77" s="252">
        <v>0</v>
      </c>
      <c r="H77" s="252">
        <v>0</v>
      </c>
      <c r="I77" s="252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2">
        <v>0</v>
      </c>
      <c r="E78" s="252">
        <v>0</v>
      </c>
      <c r="F78" s="252">
        <f t="shared" si="12"/>
        <v>0</v>
      </c>
      <c r="G78" s="252">
        <v>0</v>
      </c>
      <c r="H78" s="252">
        <v>0</v>
      </c>
      <c r="I78" s="252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2">
        <v>0</v>
      </c>
      <c r="E79" s="252">
        <v>0</v>
      </c>
      <c r="F79" s="252">
        <f t="shared" si="12"/>
        <v>0</v>
      </c>
      <c r="G79" s="252">
        <v>0</v>
      </c>
      <c r="H79" s="252">
        <v>0</v>
      </c>
      <c r="I79" s="252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2">
        <v>0</v>
      </c>
      <c r="E80" s="252">
        <v>0</v>
      </c>
      <c r="F80" s="252">
        <f t="shared" si="12"/>
        <v>0</v>
      </c>
      <c r="G80" s="252">
        <v>0</v>
      </c>
      <c r="H80" s="252">
        <v>0</v>
      </c>
      <c r="I80" s="252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2">
        <v>0</v>
      </c>
      <c r="E81" s="252">
        <v>0</v>
      </c>
      <c r="F81" s="252">
        <f t="shared" si="12"/>
        <v>0</v>
      </c>
      <c r="G81" s="252">
        <v>0</v>
      </c>
      <c r="H81" s="252">
        <v>0</v>
      </c>
      <c r="I81" s="252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2">
        <v>0</v>
      </c>
      <c r="E82" s="252">
        <v>0</v>
      </c>
      <c r="F82" s="252">
        <f t="shared" si="12"/>
        <v>0</v>
      </c>
      <c r="G82" s="254">
        <v>0</v>
      </c>
      <c r="H82" s="252">
        <v>0</v>
      </c>
      <c r="I82" s="252">
        <f t="shared" si="13"/>
        <v>0</v>
      </c>
    </row>
    <row r="83" spans="1:9" ht="15">
      <c r="A83" s="48"/>
      <c r="B83" s="49" t="s">
        <v>257</v>
      </c>
      <c r="C83" s="50"/>
      <c r="D83" s="250">
        <f>+D84+D92+D102+D112+D122+D132+D136+D144+D148</f>
        <v>239605675</v>
      </c>
      <c r="E83" s="250">
        <f t="shared" ref="E83:I83" si="14">+E84+E92+E102+E112+E122+E132+E136+E144+E148</f>
        <v>11571619.68</v>
      </c>
      <c r="F83" s="250">
        <f t="shared" si="14"/>
        <v>251177294.68000001</v>
      </c>
      <c r="G83" s="250">
        <f>+G84+G92+G102+G112+G122+G132+G136+G144+G148</f>
        <v>250864077.25</v>
      </c>
      <c r="H83" s="250">
        <f t="shared" si="14"/>
        <v>247649452.36000001</v>
      </c>
      <c r="I83" s="250">
        <f t="shared" si="14"/>
        <v>313217.43000001193</v>
      </c>
    </row>
    <row r="84" spans="1:9" ht="15">
      <c r="A84" s="51"/>
      <c r="B84" s="52" t="s">
        <v>221</v>
      </c>
      <c r="C84" s="53"/>
      <c r="D84" s="251">
        <f>SUM(D85:D91)</f>
        <v>0</v>
      </c>
      <c r="E84" s="251">
        <f t="shared" ref="E84:I84" si="15">SUM(E85:E91)</f>
        <v>0</v>
      </c>
      <c r="F84" s="251">
        <f t="shared" si="15"/>
        <v>0</v>
      </c>
      <c r="G84" s="251">
        <f t="shared" si="15"/>
        <v>0</v>
      </c>
      <c r="H84" s="251">
        <f t="shared" si="15"/>
        <v>0</v>
      </c>
      <c r="I84" s="251">
        <f t="shared" si="15"/>
        <v>0</v>
      </c>
    </row>
    <row r="85" spans="1:9" ht="15">
      <c r="A85" s="47"/>
      <c r="B85" s="61" t="s">
        <v>6</v>
      </c>
      <c r="C85" s="54" t="s">
        <v>157</v>
      </c>
      <c r="D85" s="252">
        <v>0</v>
      </c>
      <c r="E85" s="252">
        <v>0</v>
      </c>
      <c r="F85" s="252">
        <f t="shared" ref="F85:F91" si="16">+D85+E85</f>
        <v>0</v>
      </c>
      <c r="G85" s="252">
        <v>0</v>
      </c>
      <c r="H85" s="252">
        <v>0</v>
      </c>
      <c r="I85" s="252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2">
        <v>0</v>
      </c>
      <c r="E86" s="252">
        <v>0</v>
      </c>
      <c r="F86" s="252">
        <f t="shared" si="16"/>
        <v>0</v>
      </c>
      <c r="G86" s="252">
        <v>0</v>
      </c>
      <c r="H86" s="252">
        <v>0</v>
      </c>
      <c r="I86" s="252">
        <f t="shared" si="17"/>
        <v>0</v>
      </c>
    </row>
    <row r="87" spans="1:9" ht="15">
      <c r="A87" s="47"/>
      <c r="B87" s="62" t="s">
        <v>8</v>
      </c>
      <c r="C87" s="58" t="s">
        <v>159</v>
      </c>
      <c r="D87" s="255">
        <v>0</v>
      </c>
      <c r="E87" s="255">
        <v>0</v>
      </c>
      <c r="F87" s="255">
        <f t="shared" si="16"/>
        <v>0</v>
      </c>
      <c r="G87" s="255">
        <v>0</v>
      </c>
      <c r="H87" s="255">
        <v>0</v>
      </c>
      <c r="I87" s="255">
        <f t="shared" si="17"/>
        <v>0</v>
      </c>
    </row>
    <row r="88" spans="1:9" ht="15">
      <c r="A88" s="47"/>
      <c r="B88" s="61" t="s">
        <v>9</v>
      </c>
      <c r="C88" s="54" t="s">
        <v>160</v>
      </c>
      <c r="D88" s="252">
        <v>0</v>
      </c>
      <c r="E88" s="252">
        <v>0</v>
      </c>
      <c r="F88" s="252">
        <f t="shared" si="16"/>
        <v>0</v>
      </c>
      <c r="G88" s="252">
        <v>0</v>
      </c>
      <c r="H88" s="252">
        <v>0</v>
      </c>
      <c r="I88" s="252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2">
        <v>0</v>
      </c>
      <c r="E89" s="252">
        <v>0</v>
      </c>
      <c r="F89" s="252">
        <f t="shared" si="16"/>
        <v>0</v>
      </c>
      <c r="G89" s="252">
        <v>0</v>
      </c>
      <c r="H89" s="252">
        <v>0</v>
      </c>
      <c r="I89" s="252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2">
        <v>0</v>
      </c>
      <c r="E90" s="252">
        <v>0</v>
      </c>
      <c r="F90" s="252">
        <f t="shared" si="16"/>
        <v>0</v>
      </c>
      <c r="G90" s="252">
        <v>0</v>
      </c>
      <c r="H90" s="252">
        <v>0</v>
      </c>
      <c r="I90" s="252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2">
        <v>0</v>
      </c>
      <c r="E91" s="252">
        <v>0</v>
      </c>
      <c r="F91" s="252">
        <f t="shared" si="16"/>
        <v>0</v>
      </c>
      <c r="G91" s="252">
        <v>0</v>
      </c>
      <c r="H91" s="252">
        <v>0</v>
      </c>
      <c r="I91" s="252">
        <f t="shared" si="17"/>
        <v>0</v>
      </c>
    </row>
    <row r="92" spans="1:9" ht="15">
      <c r="A92" s="51"/>
      <c r="B92" s="55" t="s">
        <v>229</v>
      </c>
      <c r="C92" s="56"/>
      <c r="D92" s="253">
        <f>SUM(D93:D101)</f>
        <v>0</v>
      </c>
      <c r="E92" s="253">
        <f t="shared" ref="E92:I92" si="18">SUM(E93:E101)</f>
        <v>899915.04</v>
      </c>
      <c r="F92" s="253">
        <f t="shared" si="18"/>
        <v>899915.04</v>
      </c>
      <c r="G92" s="253">
        <f t="shared" si="18"/>
        <v>899371.04</v>
      </c>
      <c r="H92" s="253">
        <f t="shared" si="18"/>
        <v>871132.32000000007</v>
      </c>
      <c r="I92" s="253">
        <f t="shared" si="18"/>
        <v>544</v>
      </c>
    </row>
    <row r="93" spans="1:9" ht="15">
      <c r="A93" s="47"/>
      <c r="B93" s="61" t="s">
        <v>13</v>
      </c>
      <c r="C93" s="54" t="s">
        <v>164</v>
      </c>
      <c r="D93" s="252">
        <v>0</v>
      </c>
      <c r="E93" s="252">
        <v>709344.39</v>
      </c>
      <c r="F93" s="252">
        <f t="shared" ref="F93:F101" si="19">+D93+E93</f>
        <v>709344.39</v>
      </c>
      <c r="G93" s="252">
        <v>709344.39</v>
      </c>
      <c r="H93" s="252">
        <v>684585.67</v>
      </c>
      <c r="I93" s="252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52">
        <v>0</v>
      </c>
      <c r="E94" s="252">
        <v>10000</v>
      </c>
      <c r="F94" s="252">
        <f t="shared" si="19"/>
        <v>10000</v>
      </c>
      <c r="G94" s="252">
        <v>10000</v>
      </c>
      <c r="H94" s="252">
        <v>10000</v>
      </c>
      <c r="I94" s="252">
        <f t="shared" si="20"/>
        <v>0</v>
      </c>
    </row>
    <row r="95" spans="1:9" ht="15">
      <c r="A95" s="47"/>
      <c r="B95" s="61" t="s">
        <v>15</v>
      </c>
      <c r="C95" s="54" t="s">
        <v>166</v>
      </c>
      <c r="D95" s="252">
        <v>0</v>
      </c>
      <c r="E95" s="252">
        <v>0</v>
      </c>
      <c r="F95" s="252">
        <f t="shared" si="19"/>
        <v>0</v>
      </c>
      <c r="G95" s="252">
        <v>0</v>
      </c>
      <c r="H95" s="252">
        <v>0</v>
      </c>
      <c r="I95" s="252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2">
        <v>0</v>
      </c>
      <c r="E96" s="252">
        <v>0</v>
      </c>
      <c r="F96" s="252">
        <f t="shared" si="19"/>
        <v>0</v>
      </c>
      <c r="G96" s="252">
        <v>0</v>
      </c>
      <c r="H96" s="252">
        <v>0</v>
      </c>
      <c r="I96" s="252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2">
        <v>0</v>
      </c>
      <c r="E97" s="252">
        <v>155828.67000000001</v>
      </c>
      <c r="F97" s="252">
        <f t="shared" si="19"/>
        <v>155828.67000000001</v>
      </c>
      <c r="G97" s="252">
        <v>155284.67000000001</v>
      </c>
      <c r="H97" s="252">
        <v>151804.67000000001</v>
      </c>
      <c r="I97" s="252">
        <f t="shared" si="20"/>
        <v>544</v>
      </c>
    </row>
    <row r="98" spans="1:9" ht="15">
      <c r="A98" s="47"/>
      <c r="B98" s="61" t="s">
        <v>18</v>
      </c>
      <c r="C98" s="54" t="s">
        <v>169</v>
      </c>
      <c r="D98" s="252">
        <v>0</v>
      </c>
      <c r="E98" s="252">
        <v>0</v>
      </c>
      <c r="F98" s="252">
        <f t="shared" si="19"/>
        <v>0</v>
      </c>
      <c r="G98" s="252">
        <v>0</v>
      </c>
      <c r="H98" s="252">
        <v>0</v>
      </c>
      <c r="I98" s="252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2">
        <v>0</v>
      </c>
      <c r="E99" s="252">
        <v>15002.04</v>
      </c>
      <c r="F99" s="252">
        <f t="shared" si="19"/>
        <v>15002.04</v>
      </c>
      <c r="G99" s="252">
        <v>15002.04</v>
      </c>
      <c r="H99" s="252">
        <v>15002.04</v>
      </c>
      <c r="I99" s="252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52">
        <v>0</v>
      </c>
      <c r="E100" s="252">
        <v>0</v>
      </c>
      <c r="F100" s="252">
        <f t="shared" si="19"/>
        <v>0</v>
      </c>
      <c r="G100" s="252">
        <v>0</v>
      </c>
      <c r="H100" s="252">
        <v>0</v>
      </c>
      <c r="I100" s="252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2">
        <v>0</v>
      </c>
      <c r="E101" s="252">
        <v>9739.94</v>
      </c>
      <c r="F101" s="252">
        <f t="shared" si="19"/>
        <v>9739.94</v>
      </c>
      <c r="G101" s="252">
        <v>9739.94</v>
      </c>
      <c r="H101" s="252">
        <v>9739.94</v>
      </c>
      <c r="I101" s="252">
        <f t="shared" si="20"/>
        <v>0</v>
      </c>
    </row>
    <row r="102" spans="1:9" ht="15">
      <c r="A102" s="51"/>
      <c r="B102" s="55" t="s">
        <v>230</v>
      </c>
      <c r="C102" s="56"/>
      <c r="D102" s="253">
        <f>SUM(D103:D111)</f>
        <v>0</v>
      </c>
      <c r="E102" s="253">
        <f t="shared" ref="E102:I102" si="21">SUM(E103:E111)</f>
        <v>6695370.25</v>
      </c>
      <c r="F102" s="253">
        <f t="shared" si="21"/>
        <v>6695370.25</v>
      </c>
      <c r="G102" s="253">
        <f t="shared" si="21"/>
        <v>6404136.8700000001</v>
      </c>
      <c r="H102" s="253">
        <f t="shared" si="21"/>
        <v>6404136.8700000001</v>
      </c>
      <c r="I102" s="253">
        <f t="shared" si="21"/>
        <v>291233.38</v>
      </c>
    </row>
    <row r="103" spans="1:9" ht="15">
      <c r="A103" s="47"/>
      <c r="B103" s="61" t="s">
        <v>21</v>
      </c>
      <c r="C103" s="262" t="s">
        <v>173</v>
      </c>
      <c r="D103" s="252">
        <v>0</v>
      </c>
      <c r="E103" s="252">
        <v>39350.269999999997</v>
      </c>
      <c r="F103" s="252">
        <f t="shared" ref="F103:F111" si="22">+D103+E103</f>
        <v>39350.269999999997</v>
      </c>
      <c r="G103" s="252">
        <v>39350.269999999997</v>
      </c>
      <c r="H103" s="252">
        <v>39350.269999999997</v>
      </c>
      <c r="I103" s="252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52">
        <v>0</v>
      </c>
      <c r="E104" s="252">
        <v>0</v>
      </c>
      <c r="F104" s="252">
        <f t="shared" si="22"/>
        <v>0</v>
      </c>
      <c r="G104" s="252">
        <v>0</v>
      </c>
      <c r="H104" s="252">
        <v>0</v>
      </c>
      <c r="I104" s="252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2">
        <v>0</v>
      </c>
      <c r="E105" s="252">
        <v>5565411.5700000003</v>
      </c>
      <c r="F105" s="252">
        <f t="shared" si="22"/>
        <v>5565411.5700000003</v>
      </c>
      <c r="G105" s="252">
        <v>5565411.5700000003</v>
      </c>
      <c r="H105" s="252">
        <v>5565411.5700000003</v>
      </c>
      <c r="I105" s="252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52">
        <v>0</v>
      </c>
      <c r="E106" s="252">
        <v>0</v>
      </c>
      <c r="F106" s="252">
        <f t="shared" si="22"/>
        <v>0</v>
      </c>
      <c r="G106" s="252">
        <v>0</v>
      </c>
      <c r="H106" s="252">
        <v>0</v>
      </c>
      <c r="I106" s="252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2">
        <v>0</v>
      </c>
      <c r="E107" s="252">
        <v>773607.54</v>
      </c>
      <c r="F107" s="252">
        <f t="shared" si="22"/>
        <v>773607.54</v>
      </c>
      <c r="G107" s="252">
        <v>773607.54</v>
      </c>
      <c r="H107" s="252">
        <v>773607.54</v>
      </c>
      <c r="I107" s="252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52">
        <v>0</v>
      </c>
      <c r="E108" s="252">
        <v>0</v>
      </c>
      <c r="F108" s="252">
        <f t="shared" si="22"/>
        <v>0</v>
      </c>
      <c r="G108" s="252">
        <v>0</v>
      </c>
      <c r="H108" s="252">
        <v>0</v>
      </c>
      <c r="I108" s="252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2">
        <v>0</v>
      </c>
      <c r="E109" s="252">
        <v>7803.5</v>
      </c>
      <c r="F109" s="252">
        <f t="shared" si="22"/>
        <v>7803.5</v>
      </c>
      <c r="G109" s="252">
        <v>7803.5</v>
      </c>
      <c r="H109" s="252">
        <v>7803.5</v>
      </c>
      <c r="I109" s="252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2">
        <v>0</v>
      </c>
      <c r="E110" s="252">
        <v>0</v>
      </c>
      <c r="F110" s="252">
        <f t="shared" si="22"/>
        <v>0</v>
      </c>
      <c r="G110" s="252">
        <v>0</v>
      </c>
      <c r="H110" s="252">
        <v>0</v>
      </c>
      <c r="I110" s="252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2">
        <v>0</v>
      </c>
      <c r="E111" s="252">
        <v>309197.37</v>
      </c>
      <c r="F111" s="252">
        <f t="shared" si="22"/>
        <v>309197.37</v>
      </c>
      <c r="G111" s="252">
        <v>17963.990000000002</v>
      </c>
      <c r="H111" s="252">
        <v>17963.990000000002</v>
      </c>
      <c r="I111" s="252">
        <f t="shared" si="23"/>
        <v>291233.38</v>
      </c>
    </row>
    <row r="112" spans="1:9" ht="15">
      <c r="A112" s="51"/>
      <c r="B112" s="55" t="s">
        <v>231</v>
      </c>
      <c r="C112" s="56"/>
      <c r="D112" s="253">
        <f>SUM(D113:D121)</f>
        <v>239605675</v>
      </c>
      <c r="E112" s="253">
        <f t="shared" ref="E112:I112" si="24">SUM(E113:E121)</f>
        <v>-3204513.29</v>
      </c>
      <c r="F112" s="253">
        <f t="shared" si="24"/>
        <v>236401161.71000001</v>
      </c>
      <c r="G112" s="253">
        <f t="shared" si="24"/>
        <v>236379721.66</v>
      </c>
      <c r="H112" s="253">
        <f t="shared" si="24"/>
        <v>233200820.49000001</v>
      </c>
      <c r="I112" s="253">
        <f t="shared" si="24"/>
        <v>21440.050000011921</v>
      </c>
    </row>
    <row r="113" spans="1:9" ht="15">
      <c r="A113" s="47"/>
      <c r="B113" s="61" t="s">
        <v>26</v>
      </c>
      <c r="C113" s="54" t="s">
        <v>182</v>
      </c>
      <c r="D113" s="252">
        <v>0</v>
      </c>
      <c r="E113" s="252">
        <v>0</v>
      </c>
      <c r="F113" s="252">
        <f t="shared" ref="F113:F121" si="25">+D113+E113</f>
        <v>0</v>
      </c>
      <c r="G113" s="252">
        <v>0</v>
      </c>
      <c r="H113" s="252">
        <v>0</v>
      </c>
      <c r="I113" s="252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2">
        <v>0</v>
      </c>
      <c r="E114" s="252">
        <v>0</v>
      </c>
      <c r="F114" s="252">
        <f t="shared" si="25"/>
        <v>0</v>
      </c>
      <c r="G114" s="252">
        <v>0</v>
      </c>
      <c r="H114" s="252">
        <v>0</v>
      </c>
      <c r="I114" s="252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2">
        <v>0</v>
      </c>
      <c r="E115" s="252">
        <v>0</v>
      </c>
      <c r="F115" s="252">
        <f t="shared" si="25"/>
        <v>0</v>
      </c>
      <c r="G115" s="252">
        <v>0</v>
      </c>
      <c r="H115" s="252">
        <v>0</v>
      </c>
      <c r="I115" s="252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2">
        <v>239605675</v>
      </c>
      <c r="E116" s="252">
        <v>-3204513.29</v>
      </c>
      <c r="F116" s="252">
        <f t="shared" si="25"/>
        <v>236401161.71000001</v>
      </c>
      <c r="G116" s="252">
        <v>236379721.66</v>
      </c>
      <c r="H116" s="252">
        <v>233200820.49000001</v>
      </c>
      <c r="I116" s="252">
        <f t="shared" si="26"/>
        <v>21440.050000011921</v>
      </c>
    </row>
    <row r="117" spans="1:9" ht="15">
      <c r="A117" s="47"/>
      <c r="B117" s="61" t="s">
        <v>30</v>
      </c>
      <c r="C117" s="54" t="s">
        <v>186</v>
      </c>
      <c r="D117" s="252">
        <v>0</v>
      </c>
      <c r="E117" s="252">
        <v>0</v>
      </c>
      <c r="F117" s="252">
        <f t="shared" si="25"/>
        <v>0</v>
      </c>
      <c r="G117" s="252">
        <v>0</v>
      </c>
      <c r="H117" s="252">
        <v>0</v>
      </c>
      <c r="I117" s="252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2">
        <v>0</v>
      </c>
      <c r="E118" s="252">
        <v>0</v>
      </c>
      <c r="F118" s="252">
        <f t="shared" si="25"/>
        <v>0</v>
      </c>
      <c r="G118" s="252">
        <v>0</v>
      </c>
      <c r="H118" s="252">
        <v>0</v>
      </c>
      <c r="I118" s="252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2">
        <v>0</v>
      </c>
      <c r="E119" s="252">
        <v>0</v>
      </c>
      <c r="F119" s="252">
        <f t="shared" si="25"/>
        <v>0</v>
      </c>
      <c r="G119" s="252">
        <v>0</v>
      </c>
      <c r="H119" s="252">
        <v>0</v>
      </c>
      <c r="I119" s="252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2">
        <v>0</v>
      </c>
      <c r="E120" s="252">
        <v>0</v>
      </c>
      <c r="F120" s="252">
        <f t="shared" si="25"/>
        <v>0</v>
      </c>
      <c r="G120" s="252">
        <v>0</v>
      </c>
      <c r="H120" s="252">
        <v>0</v>
      </c>
      <c r="I120" s="252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2">
        <v>0</v>
      </c>
      <c r="E121" s="252">
        <v>0</v>
      </c>
      <c r="F121" s="252">
        <f t="shared" si="25"/>
        <v>0</v>
      </c>
      <c r="G121" s="252">
        <v>0</v>
      </c>
      <c r="H121" s="252">
        <v>0</v>
      </c>
      <c r="I121" s="252">
        <f t="shared" si="26"/>
        <v>0</v>
      </c>
    </row>
    <row r="122" spans="1:9" ht="15">
      <c r="A122" s="51"/>
      <c r="B122" s="55" t="s">
        <v>236</v>
      </c>
      <c r="C122" s="56"/>
      <c r="D122" s="253">
        <f>SUM(D123:D131)</f>
        <v>0</v>
      </c>
      <c r="E122" s="253">
        <f t="shared" ref="E122:I122" si="27">SUM(E123:E131)</f>
        <v>5188010.25</v>
      </c>
      <c r="F122" s="253">
        <f t="shared" si="27"/>
        <v>5188010.25</v>
      </c>
      <c r="G122" s="253">
        <f t="shared" si="27"/>
        <v>5188010.25</v>
      </c>
      <c r="H122" s="253">
        <f t="shared" si="27"/>
        <v>5180525.25</v>
      </c>
      <c r="I122" s="253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252">
        <v>0</v>
      </c>
      <c r="E123" s="252">
        <v>737389.2</v>
      </c>
      <c r="F123" s="252">
        <f t="shared" ref="F123:F131" si="28">+D123+E123</f>
        <v>737389.2</v>
      </c>
      <c r="G123" s="252">
        <v>737389.2</v>
      </c>
      <c r="H123" s="252">
        <v>729904.2</v>
      </c>
      <c r="I123" s="252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52">
        <v>0</v>
      </c>
      <c r="E124" s="252">
        <v>556946.94999999995</v>
      </c>
      <c r="F124" s="252">
        <f t="shared" si="28"/>
        <v>556946.94999999995</v>
      </c>
      <c r="G124" s="252">
        <v>556946.94999999995</v>
      </c>
      <c r="H124" s="252">
        <v>556946.94999999995</v>
      </c>
      <c r="I124" s="252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52">
        <v>0</v>
      </c>
      <c r="E125" s="252">
        <v>3758674.1</v>
      </c>
      <c r="F125" s="252">
        <f t="shared" si="28"/>
        <v>3758674.1</v>
      </c>
      <c r="G125" s="252">
        <v>3758674.1</v>
      </c>
      <c r="H125" s="252">
        <v>3758674.1</v>
      </c>
      <c r="I125" s="252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52">
        <v>0</v>
      </c>
      <c r="E126" s="252">
        <v>0</v>
      </c>
      <c r="F126" s="252">
        <f t="shared" si="28"/>
        <v>0</v>
      </c>
      <c r="G126" s="252">
        <v>0</v>
      </c>
      <c r="H126" s="252">
        <v>0</v>
      </c>
      <c r="I126" s="252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2">
        <v>0</v>
      </c>
      <c r="E127" s="252">
        <v>0</v>
      </c>
      <c r="F127" s="252">
        <f t="shared" si="28"/>
        <v>0</v>
      </c>
      <c r="G127" s="252">
        <v>0</v>
      </c>
      <c r="H127" s="252">
        <v>0</v>
      </c>
      <c r="I127" s="252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2">
        <v>0</v>
      </c>
      <c r="E128" s="252">
        <v>135000</v>
      </c>
      <c r="F128" s="252">
        <f t="shared" si="28"/>
        <v>135000</v>
      </c>
      <c r="G128" s="252">
        <v>135000</v>
      </c>
      <c r="H128" s="252">
        <v>135000</v>
      </c>
      <c r="I128" s="252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2">
        <v>0</v>
      </c>
      <c r="E129" s="252">
        <v>0</v>
      </c>
      <c r="F129" s="252">
        <f t="shared" si="28"/>
        <v>0</v>
      </c>
      <c r="G129" s="252">
        <v>0</v>
      </c>
      <c r="H129" s="252">
        <v>0</v>
      </c>
      <c r="I129" s="252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2">
        <v>0</v>
      </c>
      <c r="E130" s="252">
        <v>0</v>
      </c>
      <c r="F130" s="252">
        <f t="shared" si="28"/>
        <v>0</v>
      </c>
      <c r="G130" s="252">
        <v>0</v>
      </c>
      <c r="H130" s="252">
        <v>0</v>
      </c>
      <c r="I130" s="252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2">
        <v>0</v>
      </c>
      <c r="E131" s="252">
        <v>0</v>
      </c>
      <c r="F131" s="252">
        <f t="shared" si="28"/>
        <v>0</v>
      </c>
      <c r="G131" s="252">
        <v>0</v>
      </c>
      <c r="H131" s="252">
        <v>0</v>
      </c>
      <c r="I131" s="252">
        <f t="shared" si="29"/>
        <v>0</v>
      </c>
    </row>
    <row r="132" spans="1:9" ht="15">
      <c r="A132" s="51"/>
      <c r="B132" s="55" t="s">
        <v>243</v>
      </c>
      <c r="C132" s="56"/>
      <c r="D132" s="253">
        <f>SUM(D133:D135)</f>
        <v>0</v>
      </c>
      <c r="E132" s="253">
        <f t="shared" ref="E132:I132" si="30">SUM(E133:E135)</f>
        <v>1992837.43</v>
      </c>
      <c r="F132" s="253">
        <f t="shared" si="30"/>
        <v>1992837.43</v>
      </c>
      <c r="G132" s="253">
        <f t="shared" si="30"/>
        <v>1992837.43</v>
      </c>
      <c r="H132" s="253">
        <f t="shared" si="30"/>
        <v>1992837.43</v>
      </c>
      <c r="I132" s="253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2">
        <v>0</v>
      </c>
      <c r="E133" s="252">
        <v>0</v>
      </c>
      <c r="F133" s="252">
        <f t="shared" ref="F133:F135" si="31">+D133+E133</f>
        <v>0</v>
      </c>
      <c r="G133" s="252">
        <v>0</v>
      </c>
      <c r="H133" s="252">
        <v>0</v>
      </c>
      <c r="I133" s="252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2">
        <v>0</v>
      </c>
      <c r="E134" s="252">
        <v>1992837.43</v>
      </c>
      <c r="F134" s="252">
        <f t="shared" si="31"/>
        <v>1992837.43</v>
      </c>
      <c r="G134" s="252">
        <v>1992837.43</v>
      </c>
      <c r="H134" s="252">
        <v>1992837.43</v>
      </c>
      <c r="I134" s="252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2">
        <v>0</v>
      </c>
      <c r="E135" s="252">
        <v>0</v>
      </c>
      <c r="F135" s="252">
        <f t="shared" si="31"/>
        <v>0</v>
      </c>
      <c r="G135" s="252">
        <v>0</v>
      </c>
      <c r="H135" s="252">
        <v>0</v>
      </c>
      <c r="I135" s="252">
        <f t="shared" si="32"/>
        <v>0</v>
      </c>
    </row>
    <row r="136" spans="1:9" ht="15">
      <c r="A136" s="51"/>
      <c r="B136" s="55" t="s">
        <v>244</v>
      </c>
      <c r="C136" s="56"/>
      <c r="D136" s="253">
        <f>SUM(D137:D143)</f>
        <v>0</v>
      </c>
      <c r="E136" s="253">
        <f t="shared" ref="E136:I136" si="33">SUM(E137:E143)</f>
        <v>0</v>
      </c>
      <c r="F136" s="253">
        <f t="shared" si="33"/>
        <v>0</v>
      </c>
      <c r="G136" s="253">
        <f t="shared" si="33"/>
        <v>0</v>
      </c>
      <c r="H136" s="253">
        <f t="shared" si="33"/>
        <v>0</v>
      </c>
      <c r="I136" s="253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2">
        <v>0</v>
      </c>
      <c r="E137" s="252">
        <v>0</v>
      </c>
      <c r="F137" s="252">
        <f t="shared" ref="F137:F143" si="34">+D137+E137</f>
        <v>0</v>
      </c>
      <c r="G137" s="252">
        <v>0</v>
      </c>
      <c r="H137" s="252">
        <v>0</v>
      </c>
      <c r="I137" s="252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2">
        <v>0</v>
      </c>
      <c r="E138" s="252">
        <v>0</v>
      </c>
      <c r="F138" s="252">
        <f t="shared" si="34"/>
        <v>0</v>
      </c>
      <c r="G138" s="252">
        <v>0</v>
      </c>
      <c r="H138" s="252">
        <v>0</v>
      </c>
      <c r="I138" s="252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2">
        <v>0</v>
      </c>
      <c r="E139" s="252">
        <v>0</v>
      </c>
      <c r="F139" s="252">
        <f t="shared" si="34"/>
        <v>0</v>
      </c>
      <c r="G139" s="252">
        <v>0</v>
      </c>
      <c r="H139" s="252">
        <v>0</v>
      </c>
      <c r="I139" s="252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2">
        <v>0</v>
      </c>
      <c r="E140" s="252">
        <v>0</v>
      </c>
      <c r="F140" s="252">
        <f t="shared" si="34"/>
        <v>0</v>
      </c>
      <c r="G140" s="252">
        <v>0</v>
      </c>
      <c r="H140" s="252">
        <v>0</v>
      </c>
      <c r="I140" s="252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2">
        <v>0</v>
      </c>
      <c r="E141" s="252">
        <v>0</v>
      </c>
      <c r="F141" s="252">
        <f t="shared" si="34"/>
        <v>0</v>
      </c>
      <c r="G141" s="252">
        <v>0</v>
      </c>
      <c r="H141" s="252">
        <v>0</v>
      </c>
      <c r="I141" s="252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2">
        <v>0</v>
      </c>
      <c r="E142" s="252">
        <v>0</v>
      </c>
      <c r="F142" s="252">
        <f t="shared" si="34"/>
        <v>0</v>
      </c>
      <c r="G142" s="252">
        <v>0</v>
      </c>
      <c r="H142" s="252">
        <v>0</v>
      </c>
      <c r="I142" s="252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2">
        <v>0</v>
      </c>
      <c r="E143" s="252">
        <v>0</v>
      </c>
      <c r="F143" s="252">
        <f t="shared" si="34"/>
        <v>0</v>
      </c>
      <c r="G143" s="252">
        <v>0</v>
      </c>
      <c r="H143" s="252">
        <v>0</v>
      </c>
      <c r="I143" s="252">
        <f t="shared" si="35"/>
        <v>0</v>
      </c>
    </row>
    <row r="144" spans="1:9" ht="15">
      <c r="A144" s="51"/>
      <c r="B144" s="55" t="s">
        <v>248</v>
      </c>
      <c r="C144" s="56"/>
      <c r="D144" s="253">
        <f>SUM(D145:D147)</f>
        <v>0</v>
      </c>
      <c r="E144" s="253">
        <f t="shared" ref="E144:I144" si="36">SUM(E145:E147)</f>
        <v>0</v>
      </c>
      <c r="F144" s="253">
        <f t="shared" si="36"/>
        <v>0</v>
      </c>
      <c r="G144" s="253">
        <f t="shared" si="36"/>
        <v>0</v>
      </c>
      <c r="H144" s="253">
        <f t="shared" si="36"/>
        <v>0</v>
      </c>
      <c r="I144" s="253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2">
        <v>0</v>
      </c>
      <c r="E145" s="252">
        <v>0</v>
      </c>
      <c r="F145" s="252">
        <f t="shared" ref="F145:F147" si="37">+D145+E145</f>
        <v>0</v>
      </c>
      <c r="G145" s="252">
        <v>0</v>
      </c>
      <c r="H145" s="252">
        <v>0</v>
      </c>
      <c r="I145" s="252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2">
        <v>0</v>
      </c>
      <c r="E146" s="252">
        <v>0</v>
      </c>
      <c r="F146" s="252">
        <f t="shared" si="37"/>
        <v>0</v>
      </c>
      <c r="G146" s="252">
        <v>0</v>
      </c>
      <c r="H146" s="252">
        <v>0</v>
      </c>
      <c r="I146" s="252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2">
        <v>0</v>
      </c>
      <c r="E147" s="252">
        <v>0</v>
      </c>
      <c r="F147" s="252">
        <f t="shared" si="37"/>
        <v>0</v>
      </c>
      <c r="G147" s="252">
        <v>0</v>
      </c>
      <c r="H147" s="252">
        <v>0</v>
      </c>
      <c r="I147" s="252">
        <f t="shared" si="38"/>
        <v>0</v>
      </c>
    </row>
    <row r="148" spans="1:9" ht="15">
      <c r="A148" s="51"/>
      <c r="B148" s="55" t="s">
        <v>249</v>
      </c>
      <c r="C148" s="56"/>
      <c r="D148" s="253">
        <f>SUM(D149:D155)</f>
        <v>0</v>
      </c>
      <c r="E148" s="253">
        <f t="shared" ref="E148:I148" si="39">SUM(E149:E155)</f>
        <v>0</v>
      </c>
      <c r="F148" s="253">
        <f t="shared" si="39"/>
        <v>0</v>
      </c>
      <c r="G148" s="253">
        <f t="shared" si="39"/>
        <v>0</v>
      </c>
      <c r="H148" s="253">
        <f t="shared" si="39"/>
        <v>0</v>
      </c>
      <c r="I148" s="253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2">
        <v>0</v>
      </c>
      <c r="E149" s="252">
        <v>0</v>
      </c>
      <c r="F149" s="252">
        <f t="shared" ref="F149:F155" si="40">+D149+E149</f>
        <v>0</v>
      </c>
      <c r="G149" s="252">
        <v>0</v>
      </c>
      <c r="H149" s="252">
        <v>0</v>
      </c>
      <c r="I149" s="252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2">
        <v>0</v>
      </c>
      <c r="E150" s="252">
        <v>0</v>
      </c>
      <c r="F150" s="252">
        <f t="shared" si="40"/>
        <v>0</v>
      </c>
      <c r="G150" s="252">
        <v>0</v>
      </c>
      <c r="H150" s="252">
        <v>0</v>
      </c>
      <c r="I150" s="252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2">
        <v>0</v>
      </c>
      <c r="E151" s="252">
        <v>0</v>
      </c>
      <c r="F151" s="252">
        <f t="shared" si="40"/>
        <v>0</v>
      </c>
      <c r="G151" s="252">
        <v>0</v>
      </c>
      <c r="H151" s="252">
        <v>0</v>
      </c>
      <c r="I151" s="252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2">
        <v>0</v>
      </c>
      <c r="E152" s="252">
        <v>0</v>
      </c>
      <c r="F152" s="252">
        <f t="shared" si="40"/>
        <v>0</v>
      </c>
      <c r="G152" s="252">
        <v>0</v>
      </c>
      <c r="H152" s="252">
        <v>0</v>
      </c>
      <c r="I152" s="252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2">
        <v>0</v>
      </c>
      <c r="E153" s="252">
        <v>0</v>
      </c>
      <c r="F153" s="252">
        <f t="shared" si="40"/>
        <v>0</v>
      </c>
      <c r="G153" s="252">
        <v>0</v>
      </c>
      <c r="H153" s="252">
        <v>0</v>
      </c>
      <c r="I153" s="252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2">
        <v>0</v>
      </c>
      <c r="E154" s="252">
        <v>0</v>
      </c>
      <c r="F154" s="252">
        <f t="shared" si="40"/>
        <v>0</v>
      </c>
      <c r="G154" s="252">
        <v>0</v>
      </c>
      <c r="H154" s="252">
        <v>0</v>
      </c>
      <c r="I154" s="252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2">
        <v>0</v>
      </c>
      <c r="E155" s="252">
        <v>0</v>
      </c>
      <c r="F155" s="252">
        <f t="shared" si="40"/>
        <v>0</v>
      </c>
      <c r="G155" s="252">
        <v>0</v>
      </c>
      <c r="H155" s="252">
        <v>0</v>
      </c>
      <c r="I155" s="252">
        <f t="shared" si="41"/>
        <v>0</v>
      </c>
    </row>
    <row r="156" spans="1:9" ht="15">
      <c r="A156" s="47"/>
      <c r="B156" s="59" t="s">
        <v>220</v>
      </c>
      <c r="C156" s="60"/>
      <c r="D156" s="256">
        <f>+D10+D83</f>
        <v>528432459</v>
      </c>
      <c r="E156" s="256">
        <f t="shared" ref="E156:I156" si="42">+E10+E83</f>
        <v>138464501.92000002</v>
      </c>
      <c r="F156" s="256">
        <f t="shared" si="42"/>
        <v>666896960.92000008</v>
      </c>
      <c r="G156" s="256">
        <f>+G10+G83</f>
        <v>643940728.92000008</v>
      </c>
      <c r="H156" s="256">
        <f t="shared" si="42"/>
        <v>602354270.1099999</v>
      </c>
      <c r="I156" s="256">
        <f t="shared" si="42"/>
        <v>22956232.000000011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5"/>
      <c r="E162" s="295"/>
      <c r="F162" s="295"/>
      <c r="G162" s="295"/>
      <c r="H162" s="295"/>
      <c r="I162" s="295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C18" sqref="C18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4" t="s">
        <v>521</v>
      </c>
      <c r="B1" s="415"/>
      <c r="C1" s="415"/>
      <c r="D1" s="415"/>
      <c r="E1" s="415"/>
      <c r="F1" s="415"/>
      <c r="G1" s="416"/>
    </row>
    <row r="2" spans="1:8" s="204" customFormat="1">
      <c r="A2" s="417" t="s">
        <v>469</v>
      </c>
      <c r="B2" s="393"/>
      <c r="C2" s="393"/>
      <c r="D2" s="393"/>
      <c r="E2" s="393"/>
      <c r="F2" s="393"/>
      <c r="G2" s="418"/>
    </row>
    <row r="3" spans="1:8" s="204" customFormat="1">
      <c r="A3" s="419" t="s">
        <v>470</v>
      </c>
      <c r="B3" s="396"/>
      <c r="C3" s="396"/>
      <c r="D3" s="396"/>
      <c r="E3" s="396"/>
      <c r="F3" s="396"/>
      <c r="G3" s="420"/>
    </row>
    <row r="4" spans="1:8" s="204" customFormat="1">
      <c r="A4" s="419" t="s">
        <v>529</v>
      </c>
      <c r="B4" s="396"/>
      <c r="C4" s="396"/>
      <c r="D4" s="396"/>
      <c r="E4" s="396"/>
      <c r="F4" s="396"/>
      <c r="G4" s="420"/>
    </row>
    <row r="5" spans="1:8" s="204" customFormat="1" ht="15.75" thickBot="1">
      <c r="A5" s="421" t="s">
        <v>4</v>
      </c>
      <c r="B5" s="422"/>
      <c r="C5" s="422"/>
      <c r="D5" s="422"/>
      <c r="E5" s="422"/>
      <c r="F5" s="422"/>
      <c r="G5" s="423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1" t="s">
        <v>128</v>
      </c>
      <c r="B7" s="413" t="s">
        <v>455</v>
      </c>
      <c r="C7" s="413"/>
      <c r="D7" s="413"/>
      <c r="E7" s="413"/>
      <c r="F7" s="413"/>
      <c r="G7" s="411" t="s">
        <v>149</v>
      </c>
    </row>
    <row r="8" spans="1:8" s="204" customFormat="1" ht="30.75" thickBot="1">
      <c r="A8" s="412"/>
      <c r="B8" s="231" t="s">
        <v>150</v>
      </c>
      <c r="C8" s="232" t="s">
        <v>151</v>
      </c>
      <c r="D8" s="231" t="s">
        <v>152</v>
      </c>
      <c r="E8" s="231" t="s">
        <v>153</v>
      </c>
      <c r="F8" s="231" t="s">
        <v>154</v>
      </c>
      <c r="G8" s="412"/>
    </row>
    <row r="9" spans="1:8" s="166" customFormat="1">
      <c r="A9" s="165" t="s">
        <v>456</v>
      </c>
      <c r="B9" s="257">
        <f>+B10</f>
        <v>288826784</v>
      </c>
      <c r="C9" s="257">
        <f t="shared" ref="C9:G9" si="0">+C10</f>
        <v>126892882.24000001</v>
      </c>
      <c r="D9" s="257">
        <f t="shared" si="0"/>
        <v>415719666.24000001</v>
      </c>
      <c r="E9" s="257">
        <f t="shared" si="0"/>
        <v>393076651.67000002</v>
      </c>
      <c r="F9" s="257">
        <f t="shared" si="0"/>
        <v>354704817.74999994</v>
      </c>
      <c r="G9" s="257">
        <f t="shared" si="0"/>
        <v>22643014.57</v>
      </c>
    </row>
    <row r="10" spans="1:8" s="166" customFormat="1" ht="30">
      <c r="A10" s="244" t="s">
        <v>521</v>
      </c>
      <c r="B10" s="258">
        <f>+'F6a. EAEPE COG'!D10</f>
        <v>288826784</v>
      </c>
      <c r="C10" s="258">
        <f>+'F6a. EAEPE COG'!E10</f>
        <v>126892882.24000001</v>
      </c>
      <c r="D10" s="258">
        <f>+'F6a. EAEPE COG'!F10</f>
        <v>415719666.24000001</v>
      </c>
      <c r="E10" s="258">
        <f>+'F6a. EAEPE COG'!G10</f>
        <v>393076651.67000002</v>
      </c>
      <c r="F10" s="258">
        <f>+'F6a. EAEPE COG'!H10</f>
        <v>354704817.74999994</v>
      </c>
      <c r="G10" s="258">
        <f>+'F6a. EAEPE COG'!I10</f>
        <v>22643014.57</v>
      </c>
      <c r="H10" s="167"/>
    </row>
    <row r="11" spans="1:8" s="168" customFormat="1">
      <c r="A11" s="169"/>
      <c r="B11" s="257"/>
      <c r="C11" s="257"/>
      <c r="D11" s="257"/>
      <c r="E11" s="257"/>
      <c r="F11" s="257"/>
      <c r="G11" s="257"/>
    </row>
    <row r="12" spans="1:8" s="172" customFormat="1">
      <c r="A12" s="170" t="s">
        <v>471</v>
      </c>
      <c r="B12" s="259">
        <f>+B13</f>
        <v>239605675</v>
      </c>
      <c r="C12" s="259">
        <f t="shared" ref="C12:G12" si="1">+C13</f>
        <v>11571619.68</v>
      </c>
      <c r="D12" s="259">
        <f t="shared" si="1"/>
        <v>251177294.68000001</v>
      </c>
      <c r="E12" s="259">
        <f t="shared" si="1"/>
        <v>250864077.25</v>
      </c>
      <c r="F12" s="259">
        <f t="shared" si="1"/>
        <v>247649452.36000001</v>
      </c>
      <c r="G12" s="259">
        <f t="shared" si="1"/>
        <v>313217.43000001193</v>
      </c>
      <c r="H12" s="171"/>
    </row>
    <row r="13" spans="1:8" s="173" customFormat="1" ht="30">
      <c r="A13" s="244" t="s">
        <v>521</v>
      </c>
      <c r="B13" s="260">
        <f>+'F6a. EAEPE COG'!D83</f>
        <v>239605675</v>
      </c>
      <c r="C13" s="260">
        <f>+'F6a. EAEPE COG'!E83</f>
        <v>11571619.68</v>
      </c>
      <c r="D13" s="260">
        <f>+'F6a. EAEPE COG'!F83</f>
        <v>251177294.68000001</v>
      </c>
      <c r="E13" s="260">
        <f>+'F6a. EAEPE COG'!G83</f>
        <v>250864077.25</v>
      </c>
      <c r="F13" s="260">
        <f>+'F6a. EAEPE COG'!H83</f>
        <v>247649452.36000001</v>
      </c>
      <c r="G13" s="260">
        <f>+'F6a. EAEPE COG'!I83</f>
        <v>313217.43000001193</v>
      </c>
      <c r="H13" s="167"/>
    </row>
    <row r="14" spans="1:8" s="173" customFormat="1" ht="15.75" thickBot="1">
      <c r="A14" s="237"/>
      <c r="B14" s="260"/>
      <c r="C14" s="260"/>
      <c r="D14" s="260"/>
      <c r="E14" s="260"/>
      <c r="F14" s="260"/>
      <c r="G14" s="260"/>
    </row>
    <row r="15" spans="1:8" ht="15.75" thickBot="1">
      <c r="A15" s="174" t="s">
        <v>472</v>
      </c>
      <c r="B15" s="261">
        <f>+B9+B12</f>
        <v>528432459</v>
      </c>
      <c r="C15" s="261">
        <f t="shared" ref="C15:G15" si="2">+C9+C12</f>
        <v>138464501.92000002</v>
      </c>
      <c r="D15" s="261">
        <f t="shared" si="2"/>
        <v>666896960.92000008</v>
      </c>
      <c r="E15" s="261">
        <f t="shared" si="2"/>
        <v>643940728.92000008</v>
      </c>
      <c r="F15" s="261">
        <f t="shared" si="2"/>
        <v>602354270.1099999</v>
      </c>
      <c r="G15" s="261">
        <f t="shared" si="2"/>
        <v>22956232.000000011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58" zoomScale="90" zoomScaleNormal="90" workbookViewId="0">
      <selection activeCell="G89" sqref="G89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6" t="s">
        <v>521</v>
      </c>
      <c r="C1" s="427"/>
      <c r="D1" s="427"/>
      <c r="E1" s="427"/>
      <c r="F1" s="427"/>
      <c r="G1" s="427"/>
      <c r="H1" s="427"/>
      <c r="I1" s="428"/>
    </row>
    <row r="2" spans="1:9" s="206" customFormat="1" ht="15">
      <c r="B2" s="429" t="s">
        <v>366</v>
      </c>
      <c r="C2" s="430"/>
      <c r="D2" s="430"/>
      <c r="E2" s="430"/>
      <c r="F2" s="430"/>
      <c r="G2" s="430"/>
      <c r="H2" s="430"/>
      <c r="I2" s="431"/>
    </row>
    <row r="3" spans="1:9" s="206" customFormat="1" ht="15">
      <c r="B3" s="429" t="s">
        <v>473</v>
      </c>
      <c r="C3" s="430"/>
      <c r="D3" s="430"/>
      <c r="E3" s="430"/>
      <c r="F3" s="430"/>
      <c r="G3" s="430"/>
      <c r="H3" s="430"/>
      <c r="I3" s="431"/>
    </row>
    <row r="4" spans="1:9" s="206" customFormat="1" ht="15">
      <c r="B4" s="429" t="s">
        <v>529</v>
      </c>
      <c r="C4" s="430"/>
      <c r="D4" s="430"/>
      <c r="E4" s="430"/>
      <c r="F4" s="430"/>
      <c r="G4" s="430"/>
      <c r="H4" s="430"/>
      <c r="I4" s="431"/>
    </row>
    <row r="5" spans="1:9" s="206" customFormat="1" ht="15.75" thickBot="1">
      <c r="B5" s="432" t="s">
        <v>4</v>
      </c>
      <c r="C5" s="433"/>
      <c r="D5" s="433"/>
      <c r="E5" s="433"/>
      <c r="F5" s="433"/>
      <c r="G5" s="433"/>
      <c r="H5" s="433"/>
      <c r="I5" s="434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6" t="s">
        <v>128</v>
      </c>
      <c r="C7" s="435"/>
      <c r="D7" s="437" t="s">
        <v>455</v>
      </c>
      <c r="E7" s="438"/>
      <c r="F7" s="438"/>
      <c r="G7" s="438"/>
      <c r="H7" s="439"/>
      <c r="I7" s="440" t="s">
        <v>149</v>
      </c>
    </row>
    <row r="8" spans="1:9" s="206" customFormat="1" ht="30.75" thickBot="1">
      <c r="B8" s="432"/>
      <c r="C8" s="436"/>
      <c r="D8" s="233" t="s">
        <v>474</v>
      </c>
      <c r="E8" s="233" t="s">
        <v>475</v>
      </c>
      <c r="F8" s="233" t="s">
        <v>476</v>
      </c>
      <c r="G8" s="233" t="s">
        <v>153</v>
      </c>
      <c r="H8" s="233" t="s">
        <v>154</v>
      </c>
      <c r="I8" s="441"/>
    </row>
    <row r="9" spans="1:9" ht="7.9" customHeight="1">
      <c r="B9" s="424"/>
      <c r="C9" s="425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288826784</v>
      </c>
      <c r="E10" s="182">
        <f>+E11+E20+E28+E38</f>
        <v>126892882.24000001</v>
      </c>
      <c r="F10" s="182">
        <f t="shared" ref="F10:I10" si="0">+F11+F20+F28+F38</f>
        <v>415719666.24000001</v>
      </c>
      <c r="G10" s="182">
        <f t="shared" si="0"/>
        <v>393076651.67000002</v>
      </c>
      <c r="H10" s="182">
        <f t="shared" si="0"/>
        <v>354704817.75</v>
      </c>
      <c r="I10" s="182">
        <f t="shared" si="0"/>
        <v>22643014.569999993</v>
      </c>
    </row>
    <row r="11" spans="1:9" ht="15">
      <c r="B11" s="179" t="s">
        <v>478</v>
      </c>
      <c r="C11" s="180"/>
      <c r="D11" s="183">
        <f>SUM(D12:D19)</f>
        <v>40175352.5</v>
      </c>
      <c r="E11" s="183">
        <f t="shared" ref="E11:I11" si="1">SUM(E12:E19)</f>
        <v>5907561.7999999998</v>
      </c>
      <c r="F11" s="184">
        <f t="shared" si="1"/>
        <v>46082914.299999997</v>
      </c>
      <c r="G11" s="184">
        <f t="shared" si="1"/>
        <v>46082914.299999997</v>
      </c>
      <c r="H11" s="184">
        <f t="shared" si="1"/>
        <v>42577710.939999998</v>
      </c>
      <c r="I11" s="184">
        <f t="shared" si="1"/>
        <v>0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40175352.5</v>
      </c>
      <c r="E13" s="188">
        <v>5907561.7999999998</v>
      </c>
      <c r="F13" s="188">
        <f>+D13+E13</f>
        <v>46082914.299999997</v>
      </c>
      <c r="G13" s="188">
        <v>46082914.299999997</v>
      </c>
      <c r="H13" s="189">
        <v>42577710.939999998</v>
      </c>
      <c r="I13" s="189">
        <f>+F13-G13</f>
        <v>0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11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11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11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11" ht="15">
      <c r="B20" s="179" t="s">
        <v>487</v>
      </c>
      <c r="C20" s="180"/>
      <c r="D20" s="183">
        <f>SUM(D21:D27)</f>
        <v>248651431.5</v>
      </c>
      <c r="E20" s="183">
        <f t="shared" ref="E20:I20" si="2">SUM(E21:E27)</f>
        <v>120985320.44000001</v>
      </c>
      <c r="F20" s="183">
        <f t="shared" si="2"/>
        <v>369636751.94</v>
      </c>
      <c r="G20" s="183">
        <f t="shared" si="2"/>
        <v>346993737.37</v>
      </c>
      <c r="H20" s="183">
        <f t="shared" si="2"/>
        <v>312127106.81</v>
      </c>
      <c r="I20" s="183">
        <f t="shared" si="2"/>
        <v>22643014.569999993</v>
      </c>
    </row>
    <row r="21" spans="2:11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11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11" ht="15">
      <c r="B23" s="185"/>
      <c r="C23" s="186" t="s">
        <v>490</v>
      </c>
      <c r="D23" s="187">
        <v>55010867.240000002</v>
      </c>
      <c r="E23" s="188">
        <v>-4390267.54</v>
      </c>
      <c r="F23" s="188">
        <f>+D23+E23</f>
        <v>50620599.700000003</v>
      </c>
      <c r="G23" s="188">
        <v>50571285.640000001</v>
      </c>
      <c r="H23" s="188">
        <v>48430561.719999999</v>
      </c>
      <c r="I23" s="189">
        <f>+F23-G23</f>
        <v>49314.060000002384</v>
      </c>
    </row>
    <row r="24" spans="2:11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11" ht="15">
      <c r="B25" s="185"/>
      <c r="C25" s="186" t="s">
        <v>492</v>
      </c>
      <c r="D25" s="187">
        <v>440000</v>
      </c>
      <c r="E25" s="188">
        <v>241693.55</v>
      </c>
      <c r="F25" s="188">
        <f>+D25+E25</f>
        <v>681693.55</v>
      </c>
      <c r="G25" s="188">
        <v>681693.55</v>
      </c>
      <c r="H25" s="188">
        <v>624219.35</v>
      </c>
      <c r="I25" s="189">
        <f>+F25-G25</f>
        <v>0</v>
      </c>
    </row>
    <row r="26" spans="2:11" ht="15">
      <c r="B26" s="185"/>
      <c r="C26" s="186" t="s">
        <v>493</v>
      </c>
      <c r="D26" s="187">
        <v>193200564.25999999</v>
      </c>
      <c r="E26" s="188">
        <v>125133894.43000001</v>
      </c>
      <c r="F26" s="188">
        <f>+D26+E26</f>
        <v>318334458.69</v>
      </c>
      <c r="G26" s="188">
        <v>295740758.18000001</v>
      </c>
      <c r="H26" s="296">
        <v>263072325.74000001</v>
      </c>
      <c r="I26" s="189">
        <f>+F26-G26</f>
        <v>22593700.50999999</v>
      </c>
      <c r="K26" s="67"/>
    </row>
    <row r="27" spans="2:11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11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11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11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11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11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239605675</v>
      </c>
      <c r="E43" s="181">
        <f t="shared" ref="E43:I43" si="4">+E44+E53+E61+E71</f>
        <v>11571619.68</v>
      </c>
      <c r="F43" s="181">
        <f t="shared" si="4"/>
        <v>251177294.68000001</v>
      </c>
      <c r="G43" s="181">
        <f t="shared" si="4"/>
        <v>250864077.25</v>
      </c>
      <c r="H43" s="181">
        <f t="shared" si="4"/>
        <v>247649452.36000001</v>
      </c>
      <c r="I43" s="181">
        <f t="shared" si="4"/>
        <v>313217.43000001274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4838709.25</v>
      </c>
      <c r="F44" s="183">
        <f t="shared" si="5"/>
        <v>4838709.25</v>
      </c>
      <c r="G44" s="183">
        <f t="shared" si="5"/>
        <v>4568923.9000000004</v>
      </c>
      <c r="H44" s="183">
        <f t="shared" si="5"/>
        <v>4536680.18</v>
      </c>
      <c r="I44" s="183">
        <f t="shared" si="5"/>
        <v>269785.34999999963</v>
      </c>
    </row>
    <row r="45" spans="2:9" ht="15.75" thickBot="1">
      <c r="B45" s="246"/>
      <c r="C45" s="247" t="s">
        <v>479</v>
      </c>
      <c r="D45" s="245"/>
      <c r="E45" s="248"/>
      <c r="F45" s="248"/>
      <c r="G45" s="248"/>
      <c r="H45" s="248"/>
      <c r="I45" s="248"/>
    </row>
    <row r="46" spans="2:9" ht="15">
      <c r="B46" s="185"/>
      <c r="C46" s="192" t="s">
        <v>480</v>
      </c>
      <c r="D46" s="187">
        <v>0</v>
      </c>
      <c r="E46" s="188">
        <v>4838709.25</v>
      </c>
      <c r="F46" s="188">
        <f>+D46+E46</f>
        <v>4838709.25</v>
      </c>
      <c r="G46" s="188">
        <v>4568923.9000000004</v>
      </c>
      <c r="H46" s="188">
        <v>4536680.18</v>
      </c>
      <c r="I46" s="188">
        <f>+F46-G46</f>
        <v>269785.34999999963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239605675</v>
      </c>
      <c r="E53" s="184">
        <f t="shared" ref="E53:I53" si="6">SUM(E54:E60)</f>
        <v>6732910.4299999997</v>
      </c>
      <c r="F53" s="184">
        <f t="shared" si="6"/>
        <v>246338585.43000001</v>
      </c>
      <c r="G53" s="184">
        <f t="shared" si="6"/>
        <v>246295153.34999999</v>
      </c>
      <c r="H53" s="184">
        <f t="shared" si="6"/>
        <v>243112772.18000001</v>
      </c>
      <c r="I53" s="184">
        <f t="shared" si="6"/>
        <v>43432.080000013113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2688170.25</v>
      </c>
      <c r="E56" s="189">
        <v>2248152.12</v>
      </c>
      <c r="F56" s="189">
        <f>+D56+E56</f>
        <v>4936322.37</v>
      </c>
      <c r="G56" s="189">
        <v>4935778.37</v>
      </c>
      <c r="H56" s="189">
        <v>4932298.37</v>
      </c>
      <c r="I56" s="189">
        <f>+F56-G56</f>
        <v>544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236917504.75</v>
      </c>
      <c r="E59" s="189">
        <v>4484758.3099999996</v>
      </c>
      <c r="F59" s="189">
        <f>+D59+E59</f>
        <v>241402263.06</v>
      </c>
      <c r="G59" s="189">
        <v>241359374.97999999</v>
      </c>
      <c r="H59" s="189">
        <v>238180473.81</v>
      </c>
      <c r="I59" s="189">
        <f>+F59-G59</f>
        <v>42888.080000013113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5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528432459</v>
      </c>
      <c r="E76" s="199">
        <f t="shared" ref="E76:I76" si="9">+E43+E10</f>
        <v>138464501.92000002</v>
      </c>
      <c r="F76" s="199">
        <f t="shared" si="9"/>
        <v>666896960.92000008</v>
      </c>
      <c r="G76" s="199">
        <f t="shared" si="9"/>
        <v>643940728.92000008</v>
      </c>
      <c r="H76" s="199">
        <f t="shared" si="9"/>
        <v>602354270.11000001</v>
      </c>
      <c r="I76" s="199">
        <f t="shared" si="9"/>
        <v>22956232.000000007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C11" sqref="C11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5" t="s">
        <v>521</v>
      </c>
      <c r="C2" s="446"/>
      <c r="D2" s="446"/>
      <c r="E2" s="446"/>
      <c r="F2" s="446"/>
      <c r="G2" s="446"/>
      <c r="H2" s="447"/>
    </row>
    <row r="3" spans="2:8" s="211" customFormat="1">
      <c r="B3" s="448" t="s">
        <v>366</v>
      </c>
      <c r="C3" s="449"/>
      <c r="D3" s="449"/>
      <c r="E3" s="449"/>
      <c r="F3" s="449"/>
      <c r="G3" s="449"/>
      <c r="H3" s="450"/>
    </row>
    <row r="4" spans="2:8" s="211" customFormat="1">
      <c r="B4" s="448" t="s">
        <v>454</v>
      </c>
      <c r="C4" s="449"/>
      <c r="D4" s="449"/>
      <c r="E4" s="449"/>
      <c r="F4" s="449"/>
      <c r="G4" s="449"/>
      <c r="H4" s="450"/>
    </row>
    <row r="5" spans="2:8" s="211" customFormat="1">
      <c r="B5" s="448" t="s">
        <v>529</v>
      </c>
      <c r="C5" s="449"/>
      <c r="D5" s="449"/>
      <c r="E5" s="449"/>
      <c r="F5" s="449"/>
      <c r="G5" s="449"/>
      <c r="H5" s="450"/>
    </row>
    <row r="6" spans="2:8" s="211" customFormat="1" ht="13.5" thickBot="1">
      <c r="B6" s="451" t="s">
        <v>4</v>
      </c>
      <c r="C6" s="452"/>
      <c r="D6" s="452"/>
      <c r="E6" s="452"/>
      <c r="F6" s="452"/>
      <c r="G6" s="452"/>
      <c r="H6" s="453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2" t="s">
        <v>128</v>
      </c>
      <c r="C8" s="444" t="s">
        <v>455</v>
      </c>
      <c r="D8" s="444"/>
      <c r="E8" s="444"/>
      <c r="F8" s="444"/>
      <c r="G8" s="444"/>
      <c r="H8" s="444" t="s">
        <v>149</v>
      </c>
    </row>
    <row r="9" spans="2:8" s="211" customFormat="1" ht="26.25" thickBot="1">
      <c r="B9" s="443"/>
      <c r="C9" s="234" t="s">
        <v>150</v>
      </c>
      <c r="D9" s="235" t="s">
        <v>151</v>
      </c>
      <c r="E9" s="234" t="s">
        <v>152</v>
      </c>
      <c r="F9" s="234" t="s">
        <v>153</v>
      </c>
      <c r="G9" s="234" t="s">
        <v>154</v>
      </c>
      <c r="H9" s="444"/>
    </row>
    <row r="10" spans="2:8">
      <c r="B10" s="151" t="s">
        <v>456</v>
      </c>
      <c r="C10" s="152">
        <f t="shared" ref="C10:H10" si="0">+C11</f>
        <v>185270914.04999998</v>
      </c>
      <c r="D10" s="152">
        <f t="shared" si="0"/>
        <v>55623833.890000008</v>
      </c>
      <c r="E10" s="152">
        <f t="shared" si="0"/>
        <v>240894747.94</v>
      </c>
      <c r="F10" s="152">
        <f t="shared" si="0"/>
        <v>234863040.42000002</v>
      </c>
      <c r="G10" s="152">
        <f t="shared" si="0"/>
        <v>231195838.05000001</v>
      </c>
      <c r="H10" s="152">
        <f t="shared" si="0"/>
        <v>6031707.5200000005</v>
      </c>
    </row>
    <row r="11" spans="2:8">
      <c r="B11" s="153" t="s">
        <v>457</v>
      </c>
      <c r="C11" s="154">
        <f>+'F6a. EAEPE COG'!D11</f>
        <v>185270914.04999998</v>
      </c>
      <c r="D11" s="154">
        <f>+'F6a. EAEPE COG'!E11</f>
        <v>55623833.890000008</v>
      </c>
      <c r="E11" s="154">
        <f>+'F6a. EAEPE COG'!F11</f>
        <v>240894747.94</v>
      </c>
      <c r="F11" s="154">
        <f>+'F6a. EAEPE COG'!G11</f>
        <v>234863040.42000002</v>
      </c>
      <c r="G11" s="156">
        <f>+'F6a. EAEPE COG'!H11</f>
        <v>231195838.05000001</v>
      </c>
      <c r="H11" s="156">
        <f>+'F6a. EAEPE COG'!I11</f>
        <v>6031707.5200000005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185270914.04999998</v>
      </c>
      <c r="D34" s="164">
        <f t="shared" ref="D34:H34" si="1">+D22+D10</f>
        <v>55623833.890000008</v>
      </c>
      <c r="E34" s="164">
        <f t="shared" si="1"/>
        <v>240894747.94</v>
      </c>
      <c r="F34" s="164">
        <f t="shared" si="1"/>
        <v>234863040.42000002</v>
      </c>
      <c r="G34" s="164">
        <f t="shared" si="1"/>
        <v>231195838.05000001</v>
      </c>
      <c r="H34" s="164">
        <f t="shared" si="1"/>
        <v>6031707.5200000005</v>
      </c>
    </row>
    <row r="36" spans="2:8">
      <c r="B36" s="236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2023-02-05T06:11:49Z</cp:lastPrinted>
  <dcterms:created xsi:type="dcterms:W3CDTF">2017-05-03T19:21:22Z</dcterms:created>
  <dcterms:modified xsi:type="dcterms:W3CDTF">2024-02-20T18:17:23Z</dcterms:modified>
</cp:coreProperties>
</file>