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DIF\2025\Cierre trimestral 2025\2.- 2do trimestre 2025\1.-Formatos Cierre Trimestral\"/>
    </mc:Choice>
  </mc:AlternateContent>
  <xr:revisionPtr revIDLastSave="0" documentId="13_ncr:1_{EB7D4BD7-326B-42C9-B1BE-0B932BF096DB}" xr6:coauthVersionLast="45" xr6:coauthVersionMax="45" xr10:uidLastSave="{00000000-0000-0000-0000-000000000000}"/>
  <bookViews>
    <workbookView xWindow="-120" yWindow="-120" windowWidth="15600" windowHeight="11160" tabRatio="912" firstSheet="1" activeTab="4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3">'F4. BALPRESUP'!$D$1:$G$63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0" l="1"/>
  <c r="E47" i="3" l="1"/>
  <c r="E16" i="3"/>
  <c r="C38" i="3" l="1"/>
  <c r="G47" i="3" l="1"/>
  <c r="D47" i="3" l="1"/>
  <c r="C44" i="3" l="1"/>
  <c r="E11" i="4" l="1"/>
  <c r="E19" i="4"/>
  <c r="G29" i="4"/>
  <c r="E41" i="3"/>
  <c r="E44" i="3"/>
  <c r="B44" i="3" l="1"/>
  <c r="C25" i="2"/>
  <c r="C24" i="2"/>
  <c r="C23" i="2"/>
  <c r="C22" i="2"/>
  <c r="M11" i="1" l="1"/>
  <c r="G38" i="3" l="1"/>
  <c r="G40" i="3"/>
  <c r="G35" i="3"/>
  <c r="D40" i="3"/>
  <c r="D38" i="3"/>
  <c r="G62" i="3" l="1"/>
  <c r="F44" i="3" l="1"/>
  <c r="G58" i="3" l="1"/>
  <c r="F58" i="3"/>
  <c r="E58" i="3"/>
  <c r="D58" i="3"/>
  <c r="C58" i="3"/>
  <c r="B58" i="3"/>
  <c r="G53" i="3"/>
  <c r="F53" i="3"/>
  <c r="E53" i="3"/>
  <c r="D53" i="3"/>
  <c r="C53" i="3"/>
  <c r="C63" i="3" s="1"/>
  <c r="B53" i="3"/>
  <c r="B63" i="3" s="1"/>
  <c r="E63" i="3" l="1"/>
  <c r="F63" i="3"/>
  <c r="F19" i="10"/>
  <c r="G49" i="3" l="1"/>
  <c r="G44" i="3" s="1"/>
  <c r="G63" i="3" s="1"/>
  <c r="G20" i="10" l="1"/>
  <c r="G53" i="10"/>
  <c r="F53" i="10"/>
  <c r="E53" i="10"/>
  <c r="G19" i="10"/>
  <c r="G43" i="10"/>
  <c r="F43" i="10"/>
  <c r="F42" i="10" s="1"/>
  <c r="E43" i="10"/>
  <c r="G37" i="10"/>
  <c r="F37" i="10"/>
  <c r="E37" i="10"/>
  <c r="G36" i="10"/>
  <c r="G44" i="10" s="1"/>
  <c r="F36" i="10"/>
  <c r="E36" i="10"/>
  <c r="E44" i="10" s="1"/>
  <c r="G34" i="10"/>
  <c r="F34" i="10"/>
  <c r="E34" i="10"/>
  <c r="G33" i="10"/>
  <c r="F33" i="10"/>
  <c r="E33" i="10"/>
  <c r="G28" i="10"/>
  <c r="G26" i="10" s="1"/>
  <c r="F28" i="10"/>
  <c r="F26" i="10" s="1"/>
  <c r="E28" i="10"/>
  <c r="E27" i="10"/>
  <c r="F20" i="10"/>
  <c r="E18" i="10"/>
  <c r="F32" i="10" l="1"/>
  <c r="E26" i="10"/>
  <c r="G42" i="10"/>
  <c r="G32" i="10"/>
  <c r="E35" i="10"/>
  <c r="F35" i="10"/>
  <c r="F38" i="10" s="1"/>
  <c r="G35" i="10"/>
  <c r="E32" i="10"/>
  <c r="E42" i="10"/>
  <c r="F18" i="10"/>
  <c r="G18" i="10"/>
  <c r="G52" i="10"/>
  <c r="G14" i="10" s="1"/>
  <c r="F54" i="10"/>
  <c r="F52" i="10" s="1"/>
  <c r="E54" i="10"/>
  <c r="E52" i="10" s="1"/>
  <c r="E38" i="10" l="1"/>
  <c r="G38" i="10"/>
  <c r="F14" i="10"/>
  <c r="E14" i="10"/>
  <c r="F46" i="7" l="1"/>
  <c r="I46" i="7" s="1"/>
  <c r="D14" i="3" l="1"/>
  <c r="H38" i="7" l="1"/>
  <c r="G38" i="7"/>
  <c r="F42" i="7"/>
  <c r="I42" i="7" s="1"/>
  <c r="I38" i="7" s="1"/>
  <c r="E38" i="7"/>
  <c r="G16" i="3" l="1"/>
  <c r="G14" i="3" l="1"/>
  <c r="G41" i="3" s="1"/>
  <c r="G25" i="2" l="1"/>
  <c r="E51" i="10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F38" i="7" s="1"/>
  <c r="D28" i="7"/>
  <c r="D20" i="7"/>
  <c r="D11" i="7"/>
  <c r="E13" i="10" l="1"/>
  <c r="D43" i="7"/>
  <c r="G43" i="7"/>
  <c r="E10" i="7"/>
  <c r="I53" i="7"/>
  <c r="I43" i="7" s="1"/>
  <c r="D10" i="7"/>
  <c r="F53" i="7"/>
  <c r="I20" i="7"/>
  <c r="I10" i="7" s="1"/>
  <c r="F20" i="7"/>
  <c r="F11" i="7"/>
  <c r="H43" i="7"/>
  <c r="G10" i="7"/>
  <c r="H10" i="7"/>
  <c r="D76" i="7" l="1"/>
  <c r="F10" i="7"/>
  <c r="I76" i="7"/>
  <c r="H76" i="7"/>
  <c r="G76" i="7"/>
  <c r="E43" i="7"/>
  <c r="E76" i="7" s="1"/>
  <c r="F43" i="7"/>
  <c r="F76" i="7" l="1"/>
  <c r="F155" i="4" l="1"/>
  <c r="I155" i="4" s="1"/>
  <c r="F154" i="4"/>
  <c r="I154" i="4" s="1"/>
  <c r="F153" i="4"/>
  <c r="I153" i="4" s="1"/>
  <c r="F152" i="4"/>
  <c r="I152" i="4" s="1"/>
  <c r="F151" i="4"/>
  <c r="I151" i="4" s="1"/>
  <c r="F150" i="4"/>
  <c r="I150" i="4" s="1"/>
  <c r="F149" i="4"/>
  <c r="I149" i="4" s="1"/>
  <c r="F147" i="4"/>
  <c r="I147" i="4" s="1"/>
  <c r="F146" i="4"/>
  <c r="I146" i="4" s="1"/>
  <c r="F145" i="4"/>
  <c r="I145" i="4" s="1"/>
  <c r="F143" i="4"/>
  <c r="I143" i="4" s="1"/>
  <c r="F142" i="4"/>
  <c r="I142" i="4" s="1"/>
  <c r="F141" i="4"/>
  <c r="I141" i="4" s="1"/>
  <c r="F140" i="4"/>
  <c r="I140" i="4" s="1"/>
  <c r="F139" i="4"/>
  <c r="I139" i="4" s="1"/>
  <c r="F138" i="4"/>
  <c r="I138" i="4" s="1"/>
  <c r="F137" i="4"/>
  <c r="I137" i="4" s="1"/>
  <c r="F135" i="4"/>
  <c r="I135" i="4" s="1"/>
  <c r="F134" i="4"/>
  <c r="I134" i="4" s="1"/>
  <c r="F133" i="4"/>
  <c r="I133" i="4" s="1"/>
  <c r="F131" i="4"/>
  <c r="I131" i="4" s="1"/>
  <c r="F130" i="4"/>
  <c r="I130" i="4" s="1"/>
  <c r="F129" i="4"/>
  <c r="I129" i="4" s="1"/>
  <c r="F128" i="4"/>
  <c r="I128" i="4" s="1"/>
  <c r="F127" i="4"/>
  <c r="I127" i="4" s="1"/>
  <c r="F126" i="4"/>
  <c r="I126" i="4" s="1"/>
  <c r="F125" i="4"/>
  <c r="I125" i="4" s="1"/>
  <c r="F124" i="4"/>
  <c r="I124" i="4" s="1"/>
  <c r="F123" i="4"/>
  <c r="I123" i="4" s="1"/>
  <c r="F121" i="4"/>
  <c r="I121" i="4" s="1"/>
  <c r="F120" i="4"/>
  <c r="I120" i="4" s="1"/>
  <c r="F119" i="4"/>
  <c r="I119" i="4" s="1"/>
  <c r="F118" i="4"/>
  <c r="I118" i="4" s="1"/>
  <c r="F117" i="4"/>
  <c r="I117" i="4" s="1"/>
  <c r="F116" i="4"/>
  <c r="I116" i="4" s="1"/>
  <c r="F115" i="4"/>
  <c r="I115" i="4" s="1"/>
  <c r="F114" i="4"/>
  <c r="I114" i="4" s="1"/>
  <c r="F113" i="4"/>
  <c r="I113" i="4" s="1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I91" i="4" s="1"/>
  <c r="F90" i="4"/>
  <c r="I90" i="4" s="1"/>
  <c r="F89" i="4"/>
  <c r="I89" i="4" s="1"/>
  <c r="F88" i="4"/>
  <c r="I88" i="4" s="1"/>
  <c r="F87" i="4"/>
  <c r="I87" i="4" s="1"/>
  <c r="F86" i="4"/>
  <c r="I86" i="4" s="1"/>
  <c r="F85" i="4"/>
  <c r="I85" i="4" s="1"/>
  <c r="F82" i="4"/>
  <c r="I82" i="4" s="1"/>
  <c r="F81" i="4"/>
  <c r="I81" i="4" s="1"/>
  <c r="F80" i="4"/>
  <c r="I80" i="4" s="1"/>
  <c r="F79" i="4"/>
  <c r="I79" i="4" s="1"/>
  <c r="F78" i="4"/>
  <c r="I78" i="4" s="1"/>
  <c r="F77" i="4"/>
  <c r="I77" i="4" s="1"/>
  <c r="F76" i="4"/>
  <c r="I76" i="4" s="1"/>
  <c r="F74" i="4"/>
  <c r="I74" i="4" s="1"/>
  <c r="F73" i="4"/>
  <c r="I73" i="4" s="1"/>
  <c r="F72" i="4"/>
  <c r="I72" i="4" s="1"/>
  <c r="F70" i="4"/>
  <c r="I70" i="4" s="1"/>
  <c r="F69" i="4"/>
  <c r="I69" i="4" s="1"/>
  <c r="F68" i="4"/>
  <c r="I68" i="4" s="1"/>
  <c r="F67" i="4"/>
  <c r="I67" i="4" s="1"/>
  <c r="F66" i="4"/>
  <c r="I66" i="4" s="1"/>
  <c r="F65" i="4"/>
  <c r="I65" i="4" s="1"/>
  <c r="F64" i="4"/>
  <c r="I64" i="4" s="1"/>
  <c r="F62" i="4"/>
  <c r="I62" i="4" s="1"/>
  <c r="F61" i="4"/>
  <c r="I61" i="4" s="1"/>
  <c r="F60" i="4"/>
  <c r="I60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I48" i="4" s="1"/>
  <c r="F47" i="4"/>
  <c r="I47" i="4" s="1"/>
  <c r="F46" i="4"/>
  <c r="I46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I18" i="4" s="1"/>
  <c r="F17" i="4"/>
  <c r="I17" i="4" s="1"/>
  <c r="F16" i="4"/>
  <c r="I16" i="4" s="1"/>
  <c r="F15" i="4"/>
  <c r="I15" i="4" s="1"/>
  <c r="F14" i="4"/>
  <c r="I14" i="4" s="1"/>
  <c r="F13" i="4"/>
  <c r="I13" i="4" s="1"/>
  <c r="F12" i="4"/>
  <c r="I12" i="4" s="1"/>
  <c r="D29" i="4"/>
  <c r="I136" i="4" l="1"/>
  <c r="F41" i="10"/>
  <c r="D62" i="3"/>
  <c r="D49" i="3"/>
  <c r="D44" i="3" s="1"/>
  <c r="D35" i="3"/>
  <c r="D16" i="3"/>
  <c r="F51" i="10"/>
  <c r="F41" i="3"/>
  <c r="G41" i="10" s="1"/>
  <c r="C41" i="3"/>
  <c r="C66" i="3" s="1"/>
  <c r="B41" i="3"/>
  <c r="E41" i="10" s="1"/>
  <c r="D63" i="3" l="1"/>
  <c r="E12" i="10"/>
  <c r="E11" i="10" s="1"/>
  <c r="F13" i="10"/>
  <c r="G12" i="10"/>
  <c r="F12" i="10"/>
  <c r="G66" i="3"/>
  <c r="D41" i="3"/>
  <c r="E66" i="3"/>
  <c r="B66" i="3"/>
  <c r="F21" i="2"/>
  <c r="E21" i="2"/>
  <c r="D21" i="2"/>
  <c r="C21" i="2"/>
  <c r="G24" i="2"/>
  <c r="G23" i="2"/>
  <c r="D66" i="3" l="1"/>
  <c r="F11" i="10"/>
  <c r="F66" i="3"/>
  <c r="G51" i="10"/>
  <c r="G22" i="2"/>
  <c r="G21" i="2" s="1"/>
  <c r="G13" i="10" l="1"/>
  <c r="G11" i="10" s="1"/>
  <c r="A4" i="3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F29" i="4"/>
  <c r="E29" i="4"/>
  <c r="I19" i="4"/>
  <c r="H19" i="4"/>
  <c r="G19" i="4"/>
  <c r="F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D11" i="8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E10" i="4" l="1"/>
  <c r="C10" i="6" s="1"/>
  <c r="G83" i="4"/>
  <c r="I83" i="4"/>
  <c r="F83" i="4"/>
  <c r="D13" i="6" s="1"/>
  <c r="D12" i="6" s="1"/>
  <c r="H83" i="4"/>
  <c r="F13" i="6" s="1"/>
  <c r="G55" i="10" s="1"/>
  <c r="H10" i="4"/>
  <c r="F10" i="6" s="1"/>
  <c r="G45" i="10" s="1"/>
  <c r="E83" i="4"/>
  <c r="C13" i="6" s="1"/>
  <c r="D83" i="4"/>
  <c r="I10" i="4"/>
  <c r="G10" i="4"/>
  <c r="E10" i="6" s="1"/>
  <c r="F45" i="10" s="1"/>
  <c r="F47" i="10" s="1"/>
  <c r="F10" i="4"/>
  <c r="D10" i="6" s="1"/>
  <c r="D9" i="6" s="1"/>
  <c r="D10" i="4"/>
  <c r="B10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L44" i="1"/>
  <c r="L40" i="1"/>
  <c r="L33" i="1"/>
  <c r="L29" i="1"/>
  <c r="L25" i="1"/>
  <c r="L21" i="1"/>
  <c r="L11" i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F48" i="10" l="1"/>
  <c r="L48" i="1"/>
  <c r="L60" i="1" s="1"/>
  <c r="B9" i="6"/>
  <c r="E45" i="10"/>
  <c r="G17" i="10"/>
  <c r="G57" i="10"/>
  <c r="G58" i="10" s="1"/>
  <c r="G16" i="10"/>
  <c r="G47" i="10"/>
  <c r="G48" i="10" s="1"/>
  <c r="F16" i="10"/>
  <c r="E13" i="6"/>
  <c r="G156" i="4"/>
  <c r="C12" i="6"/>
  <c r="G13" i="6"/>
  <c r="G12" i="6" s="1"/>
  <c r="F9" i="6"/>
  <c r="E9" i="6"/>
  <c r="G10" i="6"/>
  <c r="G9" i="6" s="1"/>
  <c r="C9" i="6"/>
  <c r="F12" i="6"/>
  <c r="D15" i="6"/>
  <c r="B13" i="6"/>
  <c r="H156" i="4"/>
  <c r="I156" i="4"/>
  <c r="F156" i="4"/>
  <c r="E156" i="4"/>
  <c r="L77" i="1"/>
  <c r="F49" i="1"/>
  <c r="F64" i="1" s="1"/>
  <c r="M77" i="1"/>
  <c r="G49" i="1"/>
  <c r="G64" i="1" s="1"/>
  <c r="D156" i="4"/>
  <c r="M48" i="1"/>
  <c r="M60" i="1" s="1"/>
  <c r="J9" i="9"/>
  <c r="I9" i="9"/>
  <c r="L78" i="1" l="1"/>
  <c r="B12" i="6"/>
  <c r="E55" i="10"/>
  <c r="B15" i="6"/>
  <c r="E16" i="10"/>
  <c r="E47" i="10"/>
  <c r="E48" i="10" s="1"/>
  <c r="G15" i="10"/>
  <c r="G21" i="10" s="1"/>
  <c r="G22" i="10" s="1"/>
  <c r="G23" i="10" s="1"/>
  <c r="G29" i="10" s="1"/>
  <c r="E12" i="6"/>
  <c r="E15" i="6" s="1"/>
  <c r="F55" i="10"/>
  <c r="C15" i="6"/>
  <c r="G15" i="6"/>
  <c r="F15" i="6"/>
  <c r="M78" i="1"/>
  <c r="K15" i="9"/>
  <c r="E15" i="9"/>
  <c r="E9" i="9"/>
  <c r="K9" i="9"/>
  <c r="H15" i="2"/>
  <c r="H14" i="2" s="1"/>
  <c r="E15" i="2"/>
  <c r="C15" i="2"/>
  <c r="C14" i="2" s="1"/>
  <c r="I14" i="2"/>
  <c r="I9" i="2" s="1"/>
  <c r="I26" i="2" s="1"/>
  <c r="F14" i="2"/>
  <c r="F9" i="2" s="1"/>
  <c r="F26" i="2" s="1"/>
  <c r="E14" i="2"/>
  <c r="E9" i="2" s="1"/>
  <c r="E26" i="2" s="1"/>
  <c r="D14" i="2"/>
  <c r="K21" i="9" l="1"/>
  <c r="E17" i="10"/>
  <c r="E15" i="10" s="1"/>
  <c r="E21" i="10" s="1"/>
  <c r="E22" i="10" s="1"/>
  <c r="E23" i="10" s="1"/>
  <c r="E29" i="10" s="1"/>
  <c r="E57" i="10"/>
  <c r="E58" i="10" s="1"/>
  <c r="F17" i="10"/>
  <c r="F15" i="10" s="1"/>
  <c r="F22" i="10" s="1"/>
  <c r="F23" i="10" s="1"/>
  <c r="F57" i="10"/>
  <c r="F58" i="10" s="1"/>
  <c r="E21" i="9"/>
  <c r="C9" i="2"/>
  <c r="C26" i="2" s="1"/>
  <c r="G15" i="2"/>
  <c r="G14" i="2" s="1"/>
  <c r="G9" i="2" s="1"/>
  <c r="G26" i="2" s="1"/>
  <c r="H9" i="2"/>
  <c r="H26" i="2" s="1"/>
  <c r="D9" i="2"/>
  <c r="D26" i="2" s="1"/>
  <c r="F2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G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<sst xmlns="http://schemas.openxmlformats.org/spreadsheetml/2006/main" count="840" uniqueCount="530">
  <si>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</si>
  <si>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</si>
  <si>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</si>
  <si>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</si>
  <si>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</si>
  <si>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</si>
  <si>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</si>
  <si>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</si>
  <si>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</si>
  <si>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</si>
  <si>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</si>
  <si>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</si>
  <si>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</si>
  <si>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</si>
  <si>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</si>
  <si>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</si>
  <si>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</si>
  <si>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</si>
  <si>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</si>
  <si>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</si>
  <si>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</si>
  <si>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</si>
  <si>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</si>
  <si>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</si>
  <si>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</si>
  <si>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</si>
  <si>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</si>
  <si>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</si>
  <si>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</si>
  <si>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</si>
  <si>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</si>
  <si>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</si>
  <si>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</si>
  <si>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</si>
  <si>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</si>
  <si>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</si>
  <si>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</si>
  <si>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</si>
  <si>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</si>
  <si>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</si>
  <si>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</si>
  <si>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</si>
  <si>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</si>
  <si>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</si>
  <si>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</si>
  <si>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</si>
  <si>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</si>
  <si>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</si>
  <si>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</si>
  <si>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</si>
  <si>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</si>
  <si>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</si>
  <si>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</si>
  <si>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</si>
  <si>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</si>
  <si>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</si>
  <si>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</si>
  <si>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</si>
  <si>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</si>
  <si>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</si>
  <si>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</si>
  <si>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</si>
  <si>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</si>
  <si>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</si>
  <si>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</si>
  <si>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</si>
  <si>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</si>
  <si>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</si>
  <si>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</si>
  <si>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</si>
  <si>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</si>
  <si>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</si>
  <si>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</si>
  <si>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</si>
  <si>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</si>
  <si>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</si>
  <si>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</si>
  <si>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</si>
  <si>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</si>
  <si>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</si>
  <si>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</si>
  <si>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</si>
  <si>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</si>
  <si>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</si>
  <si>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</si>
  <si>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</si>
  <si>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</si>
  <si>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</si>
  <si>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</si>
  <si>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</si>
  <si>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</si>
  <si>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</si>
  <si>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</si>
  <si>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</si>
  <si>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</si>
  <si>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</si>
  <si>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</si>
  <si>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</si>
  <si>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</si>
  <si>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</si>
  <si>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</si>
  <si>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</si>
  <si>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</si>
  <si>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</si>
  <si>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</si>
  <si>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</si>
  <si>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</si>
  <si>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</si>
  <si>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</si>
  <si>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</si>
  <si>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</si>
  <si>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</si>
  <si>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</si>
  <si>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</si>
  <si>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</si>
  <si>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</si>
  <si>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</si>
  <si>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</si>
  <si>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</si>
  <si>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</si>
  <si>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</si>
  <si>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</si>
  <si>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</si>
  <si>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</si>
  <si>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</si>
  <si>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</si>
  <si>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</si>
  <si>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</si>
  <si>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</si>
  <si>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</si>
  <si>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</si>
  <si>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</si>
  <si>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</si>
  <si>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</si>
  <si>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</si>
  <si>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</si>
  <si>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</si>
  <si>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</si>
  <si>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</si>
  <si>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</si>
  <si>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</si>
  <si>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</si>
  <si>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</si>
  <si>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</si>
  <si>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</si>
  <si>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</si>
  <si>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</si>
  <si>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</si>
  <si>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</si>
  <si>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</si>
  <si>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</si>
  <si>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</si>
  <si>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</si>
  <si>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</si>
  <si>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</si>
  <si>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</si>
  <si>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</si>
  <si>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</si>
  <si>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</si>
  <si>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</si>
  <si>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</si>
  <si>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</si>
  <si>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</si>
  <si>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</si>
  <si>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</si>
  <si>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</si>
  <si>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</si>
  <si>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</si>
  <si>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</si>
  <si>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</si>
  <si>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</si>
  <si>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</si>
  <si>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</si>
  <si>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</si>
  <si>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</si>
  <si>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</si>
  <si>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</si>
  <si>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</si>
  <si>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</si>
  <si>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</si>
  <si>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</si>
  <si>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</si>
  <si>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</si>
  <si>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</si>
  <si>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</si>
  <si>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</si>
  <si>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</si>
  <si>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</si>
  <si>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</si>
  <si>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</si>
  <si>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</si>
  <si>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</si>
  <si>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</si>
  <si>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</si>
  <si>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</si>
  <si>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</si>
  <si>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</si>
  <si>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</si>
  <si>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</si>
  <si>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</si>
  <si>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</si>
  <si>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</si>
  <si>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</si>
  <si>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</si>
  <si>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</si>
  <si>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</si>
  <si>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</si>
  <si>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</si>
  <si>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</si>
  <si>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</si>
  <si>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</si>
  <si>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</si>
  <si>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</si>
  <si>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</si>
  <si>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</si>
  <si>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</si>
  <si>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</si>
  <si>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</si>
  <si>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</si>
  <si>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</si>
  <si>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</si>
  <si>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</si>
  <si>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</si>
  <si>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</si>
  <si>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</si>
  <si>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</si>
  <si>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</si>
  <si>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</si>
  <si>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</si>
  <si>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</si>
  <si>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</si>
  <si>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</si>
  <si>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</si>
  <si>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</si>
  <si>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</si>
  <si>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</si>
  <si>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</si>
  <si>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</si>
  <si>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</si>
  <si>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</si>
  <si>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</si>
  <si>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</si>
  <si>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</si>
  <si>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</si>
  <si>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</si>
  <si>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</si>
  <si>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</si>
  <si>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</si>
  <si>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</si>
  <si>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</si>
  <si>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</si>
  <si>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</si>
  <si>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</si>
  <si>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</si>
  <si>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</si>
  <si>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</si>
  <si>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</si>
  <si>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</si>
  <si>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</si>
  <si>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</si>
  <si>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</si>
  <si>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</si>
  <si>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</si>
  <si>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</si>
  <si>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</si>
  <si>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</si>
  <si>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</si>
  <si>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</si>
  <si>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</si>
  <si>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</si>
  <si>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</si>
  <si>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</si>
  <si>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</si>
  <si>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</si>
  <si>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</si>
  <si>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</si>
  <si>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</si>
  <si>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</si>
  <si>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</si>
  <si>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</si>
  <si>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</si>
  <si>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</si>
  <si>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</si>
  <si>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</si>
  <si>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</si>
  <si>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</si>
  <si>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</si>
  <si>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</si>
  <si>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</si>
  <si>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</si>
  <si>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</si>
  <si>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</si>
  <si>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</si>
  <si>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</si>
  <si>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</si>
  <si>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</si>
  <si>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</si>
  <si>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</si>
  <si>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</si>
  <si>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</si>
  <si>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</si>
  <si>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</si>
  <si>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</si>
  <si>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</si>
  <si>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</si>
  <si>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</si>
  <si>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</si>
  <si>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</si>
  <si>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</si>
  <si>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</si>
  <si>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</si>
  <si>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</si>
  <si>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</si>
  <si>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</si>
  <si>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</si>
  <si>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</si>
  <si>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</si>
  <si>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</si>
  <si>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</si>
  <si>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</si>
  <si>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</si>
  <si>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</si>
  <si>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</si>
  <si>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</si>
  <si>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</si>
  <si>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</si>
  <si>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</si>
  <si>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</si>
  <si>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</si>
  <si>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</si>
  <si>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</si>
  <si>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</si>
  <si>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</si>
  <si>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</si>
  <si>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</si>
  <si>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</si>
  <si>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</si>
  <si>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</si>
  <si>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</si>
  <si>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</si>
  <si>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</si>
  <si>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</si>
  <si>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</si>
  <si>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</si>
  <si>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</si>
  <si>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</si>
  <si>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</si>
  <si>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</si>
  <si>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</si>
  <si>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</si>
  <si>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</si>
  <si>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</si>
  <si>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</si>
  <si>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</si>
  <si>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</si>
  <si>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</si>
  <si>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</si>
  <si>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</si>
  <si>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</si>
  <si>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</si>
  <si>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</si>
  <si>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</si>
  <si>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</si>
  <si>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</si>
  <si>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</si>
  <si>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</si>
  <si>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</si>
  <si>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</si>
  <si>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</si>
  <si>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</si>
  <si>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</si>
  <si>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</si>
  <si>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</si>
  <si>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</si>
  <si>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</si>
  <si>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</si>
  <si>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</si>
  <si>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</si>
  <si>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</si>
  <si>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</si>
  <si>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</si>
  <si>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</si>
  <si>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</si>
  <si>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</si>
  <si>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</si>
  <si>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</si>
  <si>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</si>
  <si>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</si>
  <si>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</si>
  <si>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</si>
  <si>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</si>
  <si>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</si>
  <si>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</si>
  <si>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</si>
  <si>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</si>
  <si>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</si>
  <si>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</si>
  <si>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</si>
  <si>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</si>
  <si>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</si>
  <si>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</si>
  <si>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</si>
  <si>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</si>
  <si>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</si>
  <si>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</si>
  <si>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</si>
  <si>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</si>
  <si>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</si>
  <si>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</si>
  <si>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</si>
  <si>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</si>
  <si>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</si>
  <si>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</si>
  <si>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</si>
  <si>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</si>
  <si>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</si>
  <si>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</si>
  <si>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</si>
  <si>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</si>
  <si>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</si>
  <si>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</si>
  <si>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</si>
  <si>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</si>
  <si>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</si>
  <si>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</si>
  <si>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</si>
  <si>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</si>
  <si>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</si>
  <si>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</si>
  <si>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</si>
  <si>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</si>
  <si>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</si>
  <si>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</si>
  <si>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</si>
  <si>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</si>
  <si>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</si>
  <si>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</si>
  <si>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</si>
  <si>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</si>
  <si>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</si>
  <si>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</si>
  <si>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</si>
  <si>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</si>
  <si>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</si>
  <si>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</si>
  <si>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</si>
  <si>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</si>
  <si>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</si>
  <si>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</si>
  <si>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</si>
  <si>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</si>
  <si>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</si>
  <si>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</si>
  <si>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</si>
  <si>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</si>
  <si>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</si>
  <si>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</si>
  <si>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</si>
  <si>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</si>
  <si>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</si>
  <si>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</si>
  <si>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</si>
  <si>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</si>
  <si>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</si>
  <si>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</si>
  <si>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</si>
  <si>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</si>
  <si>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</si>
  <si>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</si>
  <si>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</si>
  <si>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</si>
  <si>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</si>
  <si>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</si>
  <si>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</si>
  <si>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</si>
  <si>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</si>
  <si>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</si>
  <si>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</si>
  <si>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</si>
  <si>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</si>
  <si>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</si>
  <si>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</si>
  <si>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</si>
  <si>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</si>
  <si>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</si>
  <si>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</si>
  <si>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</si>
  <si>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</si>
  <si>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</si>
  <si>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</si>
  <si>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</si>
  <si>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</si>
  <si>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</si>
  <si>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</si>
  <si>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</si>
  <si>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</si>
  <si>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</si>
  <si>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</si>
  <si>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</si>
  <si>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</si>
  <si>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</si>
  <si>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</si>
  <si>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</si>
  <si>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</si>
  <si>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</si>
  <si>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</si>
  <si>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</si>
  <si>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</si>
  <si>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</si>
  <si>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</si>
  <si>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</si>
  <si>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</si>
  <si>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</si>
  <si>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</si>
  <si>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</si>
  <si>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</si>
  <si>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</si>
  <si>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</si>
  <si>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</si>
  <si>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</si>
  <si>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</si>
  <si>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</si>
  <si>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</si>
  <si>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2024 (d)</t>
  </si>
  <si>
    <t>Al 30 de junio de 2025 y al 31 de diciembre de 2024</t>
  </si>
  <si>
    <t>Del 1 de enero al 30 de junio de 2025 (b)</t>
  </si>
  <si>
    <t>Del 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</si>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</sst>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7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6" fillId="0" borderId="0"/>
    <xf numFmtId="164" fontId="21" fillId="0" borderId="0"/>
    <xf numFmtId="0" fontId="21" fillId="0" borderId="0"/>
    <xf numFmtId="43" fontId="16" fillId="0" borderId="0" applyFont="0" applyFill="0" applyBorder="0" applyAlignment="0" applyProtection="0"/>
    <xf numFmtId="0" fontId="24" fillId="3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0" borderId="0"/>
    <xf numFmtId="0" fontId="27" fillId="0" borderId="0"/>
    <xf numFmtId="0" fontId="13" fillId="0" borderId="0"/>
    <xf numFmtId="0" fontId="5" fillId="0" borderId="0"/>
    <xf numFmtId="44" fontId="5" fillId="0" borderId="0" applyFont="0" applyFill="0" applyBorder="0" applyAlignment="0" applyProtection="0"/>
  </cellStyleXfs>
  <cellXfs count="455">
    <xf numFmtId="0" fontId="0" fillId="0" borderId="0" xfId="0"/>
    <xf numFmtId="0" fontId="17" fillId="0" borderId="0" xfId="0" applyFont="1"/>
    <xf numFmtId="4" fontId="17" fillId="0" borderId="0" xfId="0" applyNumberFormat="1" applyFont="1"/>
    <xf numFmtId="0" fontId="17" fillId="0" borderId="0" xfId="0" applyFont="1" applyBorder="1"/>
    <xf numFmtId="4" fontId="17" fillId="0" borderId="0" xfId="0" applyNumberFormat="1" applyFont="1" applyFill="1" applyBorder="1"/>
    <xf numFmtId="0" fontId="20" fillId="2" borderId="0" xfId="1" applyFont="1" applyFill="1" applyBorder="1" applyAlignment="1">
      <alignment horizontal="right"/>
    </xf>
    <xf numFmtId="0" fontId="20" fillId="2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7" fillId="0" borderId="1" xfId="0" applyFont="1" applyBorder="1"/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8" xfId="0" applyFont="1" applyBorder="1"/>
    <xf numFmtId="0" fontId="17" fillId="0" borderId="0" xfId="0" applyFont="1" applyFill="1"/>
    <xf numFmtId="0" fontId="18" fillId="0" borderId="0" xfId="0" applyFont="1" applyFill="1"/>
    <xf numFmtId="0" fontId="18" fillId="2" borderId="2" xfId="0" applyFont="1" applyFill="1" applyBorder="1"/>
    <xf numFmtId="0" fontId="17" fillId="2" borderId="2" xfId="0" applyFont="1" applyFill="1" applyBorder="1"/>
    <xf numFmtId="0" fontId="17" fillId="2" borderId="3" xfId="0" applyFont="1" applyFill="1" applyBorder="1"/>
    <xf numFmtId="0" fontId="17" fillId="0" borderId="5" xfId="0" applyFont="1" applyFill="1" applyBorder="1"/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3" fontId="17" fillId="0" borderId="5" xfId="0" applyNumberFormat="1" applyFont="1" applyBorder="1"/>
    <xf numFmtId="4" fontId="17" fillId="0" borderId="5" xfId="0" applyNumberFormat="1" applyFont="1" applyBorder="1"/>
    <xf numFmtId="0" fontId="17" fillId="0" borderId="7" xfId="0" applyFont="1" applyBorder="1"/>
    <xf numFmtId="0" fontId="17" fillId="2" borderId="9" xfId="0" applyFont="1" applyFill="1" applyBorder="1"/>
    <xf numFmtId="0" fontId="17" fillId="0" borderId="11" xfId="0" applyFont="1" applyFill="1" applyBorder="1"/>
    <xf numFmtId="0" fontId="17" fillId="0" borderId="10" xfId="0" applyFont="1" applyBorder="1"/>
    <xf numFmtId="4" fontId="17" fillId="2" borderId="9" xfId="0" applyNumberFormat="1" applyFont="1" applyFill="1" applyBorder="1"/>
    <xf numFmtId="4" fontId="17" fillId="0" borderId="10" xfId="0" applyNumberFormat="1" applyFont="1" applyBorder="1"/>
    <xf numFmtId="0" fontId="17" fillId="2" borderId="1" xfId="0" applyFont="1" applyFill="1" applyBorder="1"/>
    <xf numFmtId="0" fontId="17" fillId="0" borderId="4" xfId="0" applyFont="1" applyFill="1" applyBorder="1"/>
    <xf numFmtId="4" fontId="17" fillId="0" borderId="4" xfId="0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4" fontId="17" fillId="0" borderId="10" xfId="0" applyNumberFormat="1" applyFont="1" applyFill="1" applyBorder="1"/>
    <xf numFmtId="49" fontId="17" fillId="0" borderId="0" xfId="0" applyNumberFormat="1" applyFont="1"/>
    <xf numFmtId="49" fontId="17" fillId="0" borderId="0" xfId="0" applyNumberFormat="1" applyFont="1" applyFill="1"/>
    <xf numFmtId="49" fontId="18" fillId="0" borderId="0" xfId="0" applyNumberFormat="1" applyFont="1" applyFill="1"/>
    <xf numFmtId="3" fontId="17" fillId="0" borderId="11" xfId="0" applyNumberFormat="1" applyFont="1" applyFill="1" applyBorder="1"/>
    <xf numFmtId="3" fontId="18" fillId="0" borderId="11" xfId="0" applyNumberFormat="1" applyFont="1" applyFill="1" applyBorder="1"/>
    <xf numFmtId="3" fontId="17" fillId="0" borderId="11" xfId="0" applyNumberFormat="1" applyFont="1" applyBorder="1"/>
    <xf numFmtId="3" fontId="0" fillId="0" borderId="11" xfId="0" applyNumberFormat="1" applyBorder="1" applyAlignment="1"/>
    <xf numFmtId="0" fontId="15" fillId="0" borderId="0" xfId="6"/>
    <xf numFmtId="0" fontId="15" fillId="0" borderId="0" xfId="6" applyFill="1"/>
    <xf numFmtId="0" fontId="26" fillId="0" borderId="4" xfId="5" applyFont="1" applyFill="1" applyBorder="1" applyAlignment="1">
      <alignment horizontal="left" vertical="center"/>
    </xf>
    <xf numFmtId="0" fontId="22" fillId="0" borderId="5" xfId="5" applyFont="1" applyFill="1" applyBorder="1" applyAlignment="1">
      <alignment horizontal="center" vertical="center"/>
    </xf>
    <xf numFmtId="0" fontId="23" fillId="0" borderId="0" xfId="6" applyFont="1"/>
    <xf numFmtId="0" fontId="23" fillId="0" borderId="1" xfId="6" applyFont="1" applyFill="1" applyBorder="1"/>
    <xf numFmtId="0" fontId="23" fillId="0" borderId="3" xfId="6" applyFont="1" applyFill="1" applyBorder="1"/>
    <xf numFmtId="0" fontId="15" fillId="0" borderId="5" xfId="6" applyFont="1" applyBorder="1"/>
    <xf numFmtId="0" fontId="23" fillId="0" borderId="4" xfId="6" applyFont="1" applyFill="1" applyBorder="1"/>
    <xf numFmtId="0" fontId="23" fillId="0" borderId="5" xfId="6" applyFont="1" applyFill="1" applyBorder="1"/>
    <xf numFmtId="0" fontId="25" fillId="0" borderId="5" xfId="6" applyFont="1" applyBorder="1"/>
    <xf numFmtId="0" fontId="15" fillId="0" borderId="8" xfId="6" applyFont="1" applyBorder="1"/>
    <xf numFmtId="0" fontId="23" fillId="0" borderId="15" xfId="6" applyFont="1" applyBorder="1"/>
    <xf numFmtId="0" fontId="23" fillId="0" borderId="13" xfId="6" applyFont="1" applyBorder="1"/>
    <xf numFmtId="0" fontId="15" fillId="0" borderId="4" xfId="6" applyFont="1" applyBorder="1" applyAlignment="1">
      <alignment horizontal="right"/>
    </xf>
    <xf numFmtId="0" fontId="15" fillId="0" borderId="6" xfId="6" applyFont="1" applyBorder="1" applyAlignment="1">
      <alignment horizontal="right"/>
    </xf>
    <xf numFmtId="0" fontId="15" fillId="0" borderId="0" xfId="6"/>
    <xf numFmtId="166" fontId="15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3" fillId="2" borderId="9" xfId="6" applyFont="1" applyFill="1" applyBorder="1"/>
    <xf numFmtId="0" fontId="15" fillId="2" borderId="11" xfId="6" applyFill="1" applyBorder="1" applyAlignment="1">
      <alignment horizontal="left" indent="2"/>
    </xf>
    <xf numFmtId="0" fontId="15" fillId="2" borderId="11" xfId="6" applyFill="1" applyBorder="1" applyAlignment="1">
      <alignment horizontal="left" indent="4"/>
    </xf>
    <xf numFmtId="0" fontId="23" fillId="2" borderId="11" xfId="6" applyFont="1" applyFill="1" applyBorder="1" applyAlignment="1">
      <alignment horizontal="left"/>
    </xf>
    <xf numFmtId="0" fontId="15" fillId="2" borderId="11" xfId="6" applyFill="1" applyBorder="1" applyAlignment="1">
      <alignment horizontal="left" wrapText="1" indent="4"/>
    </xf>
    <xf numFmtId="0" fontId="23" fillId="2" borderId="11" xfId="6" applyFont="1" applyFill="1" applyBorder="1" applyAlignment="1">
      <alignment horizontal="left" indent="2"/>
    </xf>
    <xf numFmtId="0" fontId="23" fillId="2" borderId="10" xfId="6" applyFont="1" applyFill="1" applyBorder="1" applyAlignment="1">
      <alignment horizontal="left"/>
    </xf>
    <xf numFmtId="0" fontId="15" fillId="2" borderId="9" xfId="6" applyFill="1" applyBorder="1"/>
    <xf numFmtId="3" fontId="15" fillId="2" borderId="11" xfId="7" applyNumberFormat="1" applyFont="1" applyFill="1" applyBorder="1"/>
    <xf numFmtId="3" fontId="23" fillId="2" borderId="11" xfId="7" applyNumberFormat="1" applyFont="1" applyFill="1" applyBorder="1"/>
    <xf numFmtId="3" fontId="14" fillId="2" borderId="11" xfId="7" applyNumberFormat="1" applyFont="1" applyFill="1" applyBorder="1"/>
    <xf numFmtId="3" fontId="23" fillId="2" borderId="10" xfId="7" applyNumberFormat="1" applyFont="1" applyFill="1" applyBorder="1"/>
    <xf numFmtId="0" fontId="17" fillId="4" borderId="6" xfId="0" applyFont="1" applyFill="1" applyBorder="1"/>
    <xf numFmtId="0" fontId="20" fillId="4" borderId="7" xfId="1" applyFont="1" applyFill="1" applyBorder="1" applyAlignment="1">
      <alignment horizontal="right"/>
    </xf>
    <xf numFmtId="49" fontId="17" fillId="0" borderId="1" xfId="0" applyNumberFormat="1" applyFont="1" applyBorder="1"/>
    <xf numFmtId="49" fontId="17" fillId="0" borderId="4" xfId="0" applyNumberFormat="1" applyFont="1" applyBorder="1"/>
    <xf numFmtId="49" fontId="17" fillId="0" borderId="6" xfId="0" applyNumberFormat="1" applyFont="1" applyBorder="1"/>
    <xf numFmtId="0" fontId="37" fillId="0" borderId="0" xfId="0" applyFont="1" applyAlignment="1">
      <alignment horizontal="justify" vertical="center"/>
    </xf>
    <xf numFmtId="0" fontId="38" fillId="5" borderId="23" xfId="0" applyFont="1" applyFill="1" applyBorder="1" applyAlignment="1">
      <alignment horizontal="center" vertical="center" wrapText="1"/>
    </xf>
    <xf numFmtId="0" fontId="38" fillId="5" borderId="26" xfId="0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41" fillId="0" borderId="23" xfId="8" applyNumberFormat="1" applyFont="1" applyFill="1" applyBorder="1" applyAlignment="1">
      <alignment horizontal="center"/>
    </xf>
    <xf numFmtId="43" fontId="38" fillId="0" borderId="28" xfId="8" applyFont="1" applyBorder="1" applyAlignment="1">
      <alignment horizontal="justify" vertical="center" wrapText="1"/>
    </xf>
    <xf numFmtId="167" fontId="41" fillId="0" borderId="0" xfId="8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8" fillId="0" borderId="28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/>
    </xf>
    <xf numFmtId="0" fontId="40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8" fillId="4" borderId="23" xfId="0" applyNumberFormat="1" applyFont="1" applyFill="1" applyBorder="1" applyAlignment="1">
      <alignment wrapText="1"/>
    </xf>
    <xf numFmtId="3" fontId="38" fillId="4" borderId="23" xfId="0" applyNumberFormat="1" applyFont="1" applyFill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3" xfId="0" applyNumberFormat="1" applyFont="1" applyFill="1" applyBorder="1" applyAlignment="1">
      <alignment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8" fillId="0" borderId="28" xfId="0" applyNumberFormat="1" applyFont="1" applyFill="1" applyBorder="1" applyAlignment="1">
      <alignment wrapText="1"/>
    </xf>
    <xf numFmtId="3" fontId="38" fillId="0" borderId="23" xfId="0" applyNumberFormat="1" applyFont="1" applyFill="1" applyBorder="1" applyAlignment="1">
      <alignment horizontal="right" wrapText="1"/>
    </xf>
    <xf numFmtId="3" fontId="38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8" fillId="0" borderId="28" xfId="8" applyNumberFormat="1" applyFont="1" applyBorder="1" applyAlignment="1">
      <alignment wrapText="1"/>
    </xf>
    <xf numFmtId="3" fontId="40" fillId="0" borderId="28" xfId="0" applyNumberFormat="1" applyFont="1" applyBorder="1" applyAlignment="1">
      <alignment wrapText="1"/>
    </xf>
    <xf numFmtId="3" fontId="40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40" fillId="0" borderId="28" xfId="0" applyNumberFormat="1" applyFont="1" applyFill="1" applyBorder="1" applyAlignment="1">
      <alignment horizontal="right" wrapText="1"/>
    </xf>
    <xf numFmtId="3" fontId="40" fillId="0" borderId="28" xfId="0" applyNumberFormat="1" applyFont="1" applyBorder="1" applyAlignment="1">
      <alignment horizontal="right" wrapText="1"/>
    </xf>
    <xf numFmtId="3" fontId="38" fillId="0" borderId="28" xfId="0" applyNumberFormat="1" applyFont="1" applyBorder="1" applyAlignment="1">
      <alignment wrapText="1"/>
    </xf>
    <xf numFmtId="3" fontId="38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 applyProtection="1">
      <alignment vertical="center"/>
    </xf>
    <xf numFmtId="0" fontId="45" fillId="0" borderId="28" xfId="0" applyFont="1" applyBorder="1" applyAlignment="1">
      <alignment horizontal="justify" vertical="center" wrapText="1"/>
    </xf>
    <xf numFmtId="0" fontId="46" fillId="0" borderId="23" xfId="0" applyFont="1" applyBorder="1" applyAlignment="1">
      <alignment horizontal="justify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3" xfId="0" applyFont="1" applyBorder="1" applyAlignment="1">
      <alignment horizontal="justify" vertical="center" wrapText="1"/>
    </xf>
    <xf numFmtId="0" fontId="43" fillId="0" borderId="28" xfId="0" applyFont="1" applyBorder="1" applyAlignment="1">
      <alignment horizontal="left" vertical="center" wrapText="1" indent="1"/>
    </xf>
    <xf numFmtId="0" fontId="43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justify" vertical="center" wrapText="1"/>
    </xf>
    <xf numFmtId="0" fontId="45" fillId="0" borderId="26" xfId="0" applyFont="1" applyBorder="1" applyAlignment="1">
      <alignment horizontal="justify" vertical="center" wrapText="1"/>
    </xf>
    <xf numFmtId="0" fontId="45" fillId="0" borderId="23" xfId="0" applyFont="1" applyBorder="1" applyAlignment="1">
      <alignment horizontal="righ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14" fontId="43" fillId="0" borderId="23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43" fillId="0" borderId="23" xfId="0" applyNumberFormat="1" applyFont="1" applyBorder="1" applyAlignment="1">
      <alignment vertical="center" wrapText="1"/>
    </xf>
    <xf numFmtId="43" fontId="45" fillId="0" borderId="23" xfId="0" applyNumberFormat="1" applyFont="1" applyBorder="1" applyAlignment="1">
      <alignment horizontal="justify" vertical="center" wrapText="1"/>
    </xf>
    <xf numFmtId="168" fontId="45" fillId="0" borderId="23" xfId="0" applyNumberFormat="1" applyFont="1" applyBorder="1" applyAlignment="1">
      <alignment horizontal="justify" vertical="center" wrapText="1"/>
    </xf>
    <xf numFmtId="0" fontId="48" fillId="0" borderId="0" xfId="6" applyFont="1"/>
    <xf numFmtId="0" fontId="49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vertical="center" wrapText="1"/>
    </xf>
    <xf numFmtId="0" fontId="48" fillId="0" borderId="16" xfId="6" applyFont="1" applyBorder="1" applyAlignment="1">
      <alignment horizontal="left" vertical="center" wrapText="1" indent="2"/>
    </xf>
    <xf numFmtId="4" fontId="48" fillId="0" borderId="28" xfId="6" applyNumberFormat="1" applyFont="1" applyBorder="1" applyAlignment="1">
      <alignment horizontal="right" vertical="center" wrapText="1"/>
    </xf>
    <xf numFmtId="4" fontId="27" fillId="0" borderId="28" xfId="9" applyNumberFormat="1" applyFont="1" applyFill="1" applyBorder="1" applyAlignment="1">
      <alignment horizontal="right" vertical="center"/>
    </xf>
    <xf numFmtId="4" fontId="48" fillId="0" borderId="28" xfId="6" applyNumberFormat="1" applyFont="1" applyBorder="1" applyAlignment="1">
      <alignment horizontal="right"/>
    </xf>
    <xf numFmtId="0" fontId="48" fillId="0" borderId="16" xfId="6" applyFont="1" applyBorder="1" applyAlignment="1">
      <alignment horizontal="left" vertical="center" wrapText="1" indent="4"/>
    </xf>
    <xf numFmtId="0" fontId="48" fillId="0" borderId="16" xfId="6" applyFont="1" applyBorder="1" applyAlignment="1">
      <alignment horizontal="left" vertical="center" wrapText="1"/>
    </xf>
    <xf numFmtId="4" fontId="49" fillId="0" borderId="28" xfId="6" applyNumberFormat="1" applyFont="1" applyBorder="1" applyAlignment="1">
      <alignment horizontal="right" vertical="center" wrapText="1"/>
    </xf>
    <xf numFmtId="4" fontId="49" fillId="0" borderId="23" xfId="6" applyNumberFormat="1" applyFont="1" applyBorder="1" applyAlignment="1">
      <alignment horizontal="right" vertical="center" wrapText="1"/>
    </xf>
    <xf numFmtId="4" fontId="48" fillId="0" borderId="28" xfId="6" applyNumberFormat="1" applyFont="1" applyFill="1" applyBorder="1" applyAlignment="1">
      <alignment horizontal="right" vertical="center" wrapText="1"/>
    </xf>
    <xf numFmtId="0" fontId="48" fillId="0" borderId="16" xfId="6" applyFont="1" applyBorder="1" applyAlignment="1">
      <alignment horizontal="left" vertical="center" wrapText="1" indent="5"/>
    </xf>
    <xf numFmtId="0" fontId="49" fillId="0" borderId="18" xfId="6" applyFont="1" applyBorder="1" applyAlignment="1">
      <alignment horizontal="left" vertical="center" wrapText="1"/>
    </xf>
    <xf numFmtId="4" fontId="49" fillId="0" borderId="30" xfId="6" applyNumberFormat="1" applyFont="1" applyBorder="1" applyAlignment="1">
      <alignment vertical="center" wrapText="1"/>
    </xf>
    <xf numFmtId="0" fontId="23" fillId="0" borderId="16" xfId="6" applyFont="1" applyBorder="1" applyAlignment="1">
      <alignment horizontal="left" vertical="center" wrapText="1"/>
    </xf>
    <xf numFmtId="0" fontId="13" fillId="2" borderId="0" xfId="10" applyFont="1" applyFill="1" applyBorder="1"/>
    <xf numFmtId="0" fontId="13" fillId="0" borderId="0" xfId="11" applyFont="1" applyAlignment="1">
      <alignment vertical="center"/>
    </xf>
    <xf numFmtId="0" fontId="13" fillId="0" borderId="0" xfId="10" applyFont="1" applyAlignment="1">
      <alignment vertical="center"/>
    </xf>
    <xf numFmtId="0" fontId="23" fillId="0" borderId="28" xfId="0" applyFont="1" applyBorder="1" applyAlignment="1">
      <alignment horizontal="left" vertical="center" wrapText="1"/>
    </xf>
    <xf numFmtId="0" fontId="23" fillId="0" borderId="28" xfId="11" applyFont="1" applyFill="1" applyBorder="1" applyAlignment="1">
      <alignment horizontal="left" vertical="center" indent="2"/>
    </xf>
    <xf numFmtId="0" fontId="23" fillId="0" borderId="0" xfId="11" applyFont="1" applyAlignment="1">
      <alignment vertical="center"/>
    </xf>
    <xf numFmtId="0" fontId="23" fillId="0" borderId="0" xfId="10" applyFont="1" applyAlignment="1">
      <alignment vertical="center"/>
    </xf>
    <xf numFmtId="0" fontId="13" fillId="0" borderId="0" xfId="9" applyFont="1" applyAlignment="1">
      <alignment vertical="center"/>
    </xf>
    <xf numFmtId="4" fontId="23" fillId="0" borderId="18" xfId="9" applyNumberFormat="1" applyFont="1" applyBorder="1"/>
    <xf numFmtId="0" fontId="13" fillId="0" borderId="0" xfId="9" applyFont="1"/>
    <xf numFmtId="4" fontId="13" fillId="0" borderId="0" xfId="9" applyNumberFormat="1" applyFont="1"/>
    <xf numFmtId="0" fontId="0" fillId="0" borderId="0" xfId="0" applyFill="1" applyBorder="1"/>
    <xf numFmtId="4" fontId="13" fillId="0" borderId="23" xfId="6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3" fontId="23" fillId="0" borderId="28" xfId="6" applyNumberFormat="1" applyFont="1" applyBorder="1" applyAlignment="1">
      <alignment horizontal="right" vertical="center" wrapText="1"/>
    </xf>
    <xf numFmtId="3" fontId="23" fillId="0" borderId="23" xfId="6" applyNumberFormat="1" applyFont="1" applyBorder="1" applyAlignment="1">
      <alignment horizontal="right" vertical="center" wrapText="1"/>
    </xf>
    <xf numFmtId="3" fontId="23" fillId="0" borderId="28" xfId="6" applyNumberFormat="1" applyFont="1" applyBorder="1" applyAlignment="1">
      <alignment horizontal="right" vertical="center"/>
    </xf>
    <xf numFmtId="3" fontId="23" fillId="0" borderId="23" xfId="6" applyNumberFormat="1" applyFont="1" applyBorder="1" applyAlignment="1">
      <alignment horizontal="right" vertical="center"/>
    </xf>
    <xf numFmtId="0" fontId="13" fillId="0" borderId="16" xfId="6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/>
    </xf>
    <xf numFmtId="3" fontId="13" fillId="0" borderId="28" xfId="3" applyNumberFormat="1" applyFont="1" applyBorder="1" applyAlignment="1">
      <alignment horizontal="right"/>
    </xf>
    <xf numFmtId="3" fontId="13" fillId="0" borderId="28" xfId="6" applyNumberFormat="1" applyFont="1" applyBorder="1" applyAlignment="1">
      <alignment horizontal="right" vertical="center"/>
    </xf>
    <xf numFmtId="3" fontId="13" fillId="0" borderId="23" xfId="6" applyNumberFormat="1" applyFont="1" applyBorder="1" applyAlignment="1">
      <alignment horizontal="right" vertical="center"/>
    </xf>
    <xf numFmtId="0" fontId="23" fillId="0" borderId="16" xfId="6" applyFont="1" applyBorder="1" applyAlignment="1">
      <alignment vertical="center"/>
    </xf>
    <xf numFmtId="0" fontId="23" fillId="0" borderId="23" xfId="6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13" fillId="0" borderId="23" xfId="6" applyFont="1" applyBorder="1" applyAlignment="1">
      <alignment horizontal="left" vertical="center" wrapText="1"/>
    </xf>
    <xf numFmtId="0" fontId="23" fillId="0" borderId="18" xfId="6" applyFont="1" applyBorder="1" applyAlignment="1">
      <alignment vertical="center"/>
    </xf>
    <xf numFmtId="0" fontId="23" fillId="0" borderId="20" xfId="6" applyFont="1" applyBorder="1" applyAlignment="1">
      <alignment vertical="center"/>
    </xf>
    <xf numFmtId="3" fontId="23" fillId="0" borderId="20" xfId="6" applyNumberFormat="1" applyFont="1" applyBorder="1" applyAlignment="1">
      <alignment horizontal="right" vertical="center"/>
    </xf>
    <xf numFmtId="0" fontId="15" fillId="0" borderId="0" xfId="6" applyFill="1" applyBorder="1"/>
    <xf numFmtId="165" fontId="26" fillId="0" borderId="0" xfId="5" applyNumberFormat="1" applyFont="1" applyFill="1" applyBorder="1" applyAlignment="1" applyProtection="1">
      <alignment horizontal="center"/>
    </xf>
    <xf numFmtId="0" fontId="23" fillId="0" borderId="0" xfId="6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25" fillId="0" borderId="0" xfId="10" applyFont="1"/>
    <xf numFmtId="0" fontId="25" fillId="0" borderId="0" xfId="10" applyFont="1" applyBorder="1"/>
    <xf numFmtId="0" fontId="50" fillId="0" borderId="0" xfId="0" applyFont="1"/>
    <xf numFmtId="0" fontId="50" fillId="0" borderId="0" xfId="0" applyFont="1" applyFill="1" applyBorder="1"/>
    <xf numFmtId="0" fontId="26" fillId="0" borderId="0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0" xfId="6" applyFont="1"/>
    <xf numFmtId="0" fontId="51" fillId="0" borderId="0" xfId="6" applyFont="1" applyFill="1" applyBorder="1" applyAlignment="1">
      <alignment horizontal="center" vertical="center"/>
    </xf>
    <xf numFmtId="0" fontId="52" fillId="0" borderId="0" xfId="6" applyFont="1" applyFill="1" applyBorder="1"/>
    <xf numFmtId="0" fontId="37" fillId="0" borderId="0" xfId="0" applyFont="1" applyAlignment="1">
      <alignment vertical="center"/>
    </xf>
    <xf numFmtId="0" fontId="17" fillId="6" borderId="1" xfId="0" applyFont="1" applyFill="1" applyBorder="1"/>
    <xf numFmtId="0" fontId="19" fillId="6" borderId="2" xfId="1" applyFont="1" applyFill="1" applyBorder="1" applyAlignment="1"/>
    <xf numFmtId="0" fontId="17" fillId="6" borderId="4" xfId="0" applyFont="1" applyFill="1" applyBorder="1"/>
    <xf numFmtId="3" fontId="20" fillId="6" borderId="0" xfId="1" applyNumberFormat="1" applyFont="1" applyFill="1" applyBorder="1" applyAlignment="1"/>
    <xf numFmtId="0" fontId="20" fillId="6" borderId="0" xfId="1" applyFont="1" applyFill="1" applyBorder="1" applyAlignment="1"/>
    <xf numFmtId="0" fontId="17" fillId="6" borderId="6" xfId="0" applyFont="1" applyFill="1" applyBorder="1"/>
    <xf numFmtId="0" fontId="20" fillId="6" borderId="7" xfId="2" applyNumberFormat="1" applyFont="1" applyFill="1" applyBorder="1" applyAlignment="1">
      <alignment vertical="center"/>
    </xf>
    <xf numFmtId="0" fontId="18" fillId="6" borderId="6" xfId="0" applyFont="1" applyFill="1" applyBorder="1"/>
    <xf numFmtId="0" fontId="38" fillId="6" borderId="23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0" fontId="45" fillId="6" borderId="26" xfId="0" applyFont="1" applyFill="1" applyBorder="1" applyAlignment="1">
      <alignment horizontal="center" vertical="center" wrapText="1"/>
    </xf>
    <xf numFmtId="3" fontId="23" fillId="4" borderId="11" xfId="7" applyNumberFormat="1" applyFont="1" applyFill="1" applyBorder="1"/>
    <xf numFmtId="0" fontId="26" fillId="7" borderId="14" xfId="5" applyFont="1" applyFill="1" applyBorder="1" applyAlignment="1">
      <alignment horizontal="center" vertical="center"/>
    </xf>
    <xf numFmtId="0" fontId="26" fillId="7" borderId="14" xfId="5" applyFont="1" applyFill="1" applyBorder="1" applyAlignment="1">
      <alignment horizontal="center" vertical="center" wrapText="1"/>
    </xf>
    <xf numFmtId="0" fontId="26" fillId="7" borderId="10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 wrapText="1"/>
    </xf>
    <xf numFmtId="0" fontId="26" fillId="7" borderId="26" xfId="6" applyFont="1" applyFill="1" applyBorder="1" applyAlignment="1">
      <alignment horizontal="center" vertical="center" wrapText="1"/>
    </xf>
    <xf numFmtId="0" fontId="53" fillId="7" borderId="30" xfId="5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 wrapText="1"/>
    </xf>
    <xf numFmtId="0" fontId="49" fillId="0" borderId="0" xfId="6" applyFont="1"/>
    <xf numFmtId="0" fontId="11" fillId="0" borderId="28" xfId="11" applyFont="1" applyFill="1" applyBorder="1" applyAlignment="1">
      <alignment horizontal="left" vertical="center" indent="2"/>
    </xf>
    <xf numFmtId="0" fontId="38" fillId="0" borderId="16" xfId="0" applyFont="1" applyBorder="1" applyAlignment="1">
      <alignment horizontal="justify" vertical="center" wrapText="1"/>
    </xf>
    <xf numFmtId="49" fontId="17" fillId="0" borderId="7" xfId="0" applyNumberFormat="1" applyFont="1" applyBorder="1"/>
    <xf numFmtId="3" fontId="17" fillId="0" borderId="10" xfId="0" applyNumberFormat="1" applyFont="1" applyBorder="1"/>
    <xf numFmtId="4" fontId="17" fillId="0" borderId="6" xfId="0" applyNumberFormat="1" applyFont="1" applyFill="1" applyBorder="1"/>
    <xf numFmtId="3" fontId="17" fillId="0" borderId="10" xfId="0" applyNumberFormat="1" applyFont="1" applyFill="1" applyBorder="1"/>
    <xf numFmtId="3" fontId="15" fillId="2" borderId="10" xfId="7" applyNumberFormat="1" applyFont="1" applyFill="1" applyBorder="1"/>
    <xf numFmtId="0" fontId="9" fillId="0" borderId="28" xfId="11" applyFont="1" applyFill="1" applyBorder="1" applyAlignment="1">
      <alignment horizontal="left" vertical="center" wrapText="1" indent="2"/>
    </xf>
    <xf numFmtId="3" fontId="13" fillId="0" borderId="27" xfId="3" applyNumberFormat="1" applyFont="1" applyBorder="1" applyAlignment="1">
      <alignment horizontal="right"/>
    </xf>
    <xf numFmtId="0" fontId="13" fillId="0" borderId="25" xfId="6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3" fontId="13" fillId="0" borderId="27" xfId="6" applyNumberFormat="1" applyFont="1" applyBorder="1" applyAlignment="1">
      <alignment horizontal="right" vertical="center"/>
    </xf>
    <xf numFmtId="0" fontId="8" fillId="2" borderId="11" xfId="6" applyFont="1" applyFill="1" applyBorder="1" applyAlignment="1">
      <alignment horizontal="left" indent="4"/>
    </xf>
    <xf numFmtId="3" fontId="26" fillId="0" borderId="9" xfId="5" applyNumberFormat="1" applyFont="1" applyFill="1" applyBorder="1" applyAlignment="1">
      <alignment horizontal="right" vertical="center"/>
    </xf>
    <xf numFmtId="3" fontId="23" fillId="0" borderId="9" xfId="6" applyNumberFormat="1" applyFont="1" applyFill="1" applyBorder="1"/>
    <xf numFmtId="3" fontId="14" fillId="0" borderId="11" xfId="6" applyNumberFormat="1" applyFont="1" applyBorder="1"/>
    <xf numFmtId="3" fontId="23" fillId="0" borderId="11" xfId="6" applyNumberFormat="1" applyFont="1" applyBorder="1"/>
    <xf numFmtId="3" fontId="56" fillId="0" borderId="0" xfId="0" applyNumberFormat="1" applyFont="1"/>
    <xf numFmtId="3" fontId="14" fillId="0" borderId="10" xfId="6" applyNumberFormat="1" applyFont="1" applyBorder="1"/>
    <xf numFmtId="3" fontId="23" fillId="0" borderId="14" xfId="6" applyNumberFormat="1" applyFont="1" applyBorder="1"/>
    <xf numFmtId="3" fontId="26" fillId="2" borderId="28" xfId="5" applyNumberFormat="1" applyFont="1" applyFill="1" applyBorder="1" applyAlignment="1">
      <alignment horizontal="right" vertical="center"/>
    </xf>
    <xf numFmtId="3" fontId="13" fillId="0" borderId="28" xfId="10" applyNumberFormat="1" applyFont="1" applyFill="1" applyBorder="1" applyAlignment="1">
      <alignment horizontal="right" vertical="center"/>
    </xf>
    <xf numFmtId="3" fontId="23" fillId="0" borderId="28" xfId="10" applyNumberFormat="1" applyFont="1" applyFill="1" applyBorder="1" applyAlignment="1">
      <alignment horizontal="right" vertical="center"/>
    </xf>
    <xf numFmtId="3" fontId="13" fillId="0" borderId="28" xfId="9" applyNumberFormat="1" applyFont="1" applyFill="1" applyBorder="1" applyAlignment="1">
      <alignment horizontal="right" vertical="center"/>
    </xf>
    <xf numFmtId="3" fontId="23" fillId="0" borderId="30" xfId="9" applyNumberFormat="1" applyFont="1" applyBorder="1"/>
    <xf numFmtId="0" fontId="7" fillId="0" borderId="5" xfId="6" applyFont="1" applyBorder="1"/>
    <xf numFmtId="3" fontId="15" fillId="0" borderId="0" xfId="6" applyNumberFormat="1"/>
    <xf numFmtId="0" fontId="6" fillId="0" borderId="5" xfId="6" applyFont="1" applyBorder="1"/>
    <xf numFmtId="0" fontId="5" fillId="0" borderId="0" xfId="12" applyFont="1" applyFill="1" applyAlignment="1" applyProtection="1">
      <alignment vertical="center"/>
    </xf>
    <xf numFmtId="3" fontId="5" fillId="0" borderId="0" xfId="12" applyNumberFormat="1" applyFont="1" applyFill="1" applyAlignment="1" applyProtection="1">
      <alignment vertical="center"/>
    </xf>
    <xf numFmtId="0" fontId="5" fillId="0" borderId="0" xfId="12" applyAlignment="1" applyProtection="1">
      <alignment vertical="center"/>
    </xf>
    <xf numFmtId="0" fontId="5" fillId="0" borderId="0" xfId="12" applyAlignment="1">
      <alignment vertical="center"/>
    </xf>
    <xf numFmtId="0" fontId="29" fillId="6" borderId="14" xfId="12" applyFont="1" applyFill="1" applyBorder="1" applyAlignment="1" applyProtection="1">
      <alignment vertical="center"/>
    </xf>
    <xf numFmtId="3" fontId="29" fillId="6" borderId="14" xfId="12" applyNumberFormat="1" applyFont="1" applyFill="1" applyBorder="1" applyAlignment="1" applyProtection="1">
      <alignment horizontal="center" vertical="center" wrapText="1"/>
    </xf>
    <xf numFmtId="0" fontId="29" fillId="0" borderId="11" xfId="12" applyFont="1" applyFill="1" applyBorder="1" applyAlignment="1" applyProtection="1">
      <alignment vertical="center" wrapText="1"/>
    </xf>
    <xf numFmtId="3" fontId="34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5" fillId="0" borderId="0" xfId="12" applyNumberFormat="1" applyFont="1" applyFill="1" applyAlignment="1" applyProtection="1">
      <alignment vertical="center"/>
    </xf>
    <xf numFmtId="3" fontId="5" fillId="0" borderId="0" xfId="12" applyNumberFormat="1" applyAlignment="1">
      <alignment vertical="center"/>
    </xf>
    <xf numFmtId="0" fontId="31" fillId="0" borderId="11" xfId="12" applyFont="1" applyFill="1" applyBorder="1" applyAlignment="1" applyProtection="1">
      <alignment horizontal="left" vertical="center" wrapText="1"/>
    </xf>
    <xf numFmtId="3" fontId="30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30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4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30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0" xfId="12" applyFont="1" applyFill="1" applyBorder="1" applyAlignment="1" applyProtection="1">
      <alignment vertical="center" wrapText="1"/>
    </xf>
    <xf numFmtId="3" fontId="34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9" fillId="0" borderId="11" xfId="12" applyFont="1" applyFill="1" applyBorder="1" applyAlignment="1" applyProtection="1">
      <alignment vertical="center"/>
    </xf>
    <xf numFmtId="3" fontId="34" fillId="0" borderId="11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horizontal="left" vertical="center"/>
    </xf>
    <xf numFmtId="3" fontId="30" fillId="0" borderId="11" xfId="12" applyNumberFormat="1" applyFont="1" applyFill="1" applyBorder="1" applyAlignment="1" applyProtection="1">
      <alignment horizontal="right" vertical="center"/>
      <protection locked="0"/>
    </xf>
    <xf numFmtId="0" fontId="29" fillId="0" borderId="10" xfId="12" applyFont="1" applyFill="1" applyBorder="1" applyAlignment="1" applyProtection="1">
      <alignment vertical="center"/>
    </xf>
    <xf numFmtId="3" fontId="34" fillId="0" borderId="10" xfId="12" applyNumberFormat="1" applyFont="1" applyFill="1" applyBorder="1" applyAlignment="1" applyProtection="1">
      <alignment horizontal="right" vertical="center"/>
      <protection locked="0"/>
    </xf>
    <xf numFmtId="0" fontId="31" fillId="0" borderId="11" xfId="12" applyFont="1" applyFill="1" applyBorder="1" applyAlignment="1" applyProtection="1">
      <alignment vertical="center"/>
    </xf>
    <xf numFmtId="3" fontId="30" fillId="0" borderId="11" xfId="12" applyNumberFormat="1" applyFont="1" applyFill="1" applyBorder="1" applyAlignment="1" applyProtection="1">
      <alignment horizontal="right" vertical="center"/>
    </xf>
    <xf numFmtId="3" fontId="30" fillId="4" borderId="11" xfId="12" applyNumberFormat="1" applyFont="1" applyFill="1" applyBorder="1" applyAlignment="1" applyProtection="1">
      <alignment horizontal="right" vertical="center"/>
      <protection locked="0"/>
    </xf>
    <xf numFmtId="0" fontId="5" fillId="0" borderId="0" xfId="12" applyAlignment="1" applyProtection="1">
      <alignment vertical="center" wrapText="1"/>
    </xf>
    <xf numFmtId="2" fontId="5" fillId="0" borderId="0" xfId="12" applyNumberFormat="1" applyAlignment="1" applyProtection="1">
      <alignment vertical="center" wrapText="1"/>
    </xf>
    <xf numFmtId="3" fontId="5" fillId="0" borderId="0" xfId="12" applyNumberFormat="1" applyAlignment="1" applyProtection="1">
      <alignment vertical="center"/>
    </xf>
    <xf numFmtId="0" fontId="4" fillId="2" borderId="10" xfId="6" applyFont="1" applyFill="1" applyBorder="1" applyAlignment="1">
      <alignment horizontal="left" indent="4"/>
    </xf>
    <xf numFmtId="43" fontId="0" fillId="0" borderId="0" xfId="0" applyNumberFormat="1"/>
    <xf numFmtId="3" fontId="3" fillId="0" borderId="28" xfId="6" applyNumberFormat="1" applyFont="1" applyBorder="1" applyAlignment="1">
      <alignment horizontal="right" vertical="center"/>
    </xf>
    <xf numFmtId="0" fontId="23" fillId="7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3" fillId="7" borderId="14" xfId="6" applyFont="1" applyFill="1" applyBorder="1" applyAlignment="1">
      <alignment horizontal="center" vertical="center"/>
    </xf>
    <xf numFmtId="3" fontId="2" fillId="0" borderId="11" xfId="6" applyNumberFormat="1" applyFont="1" applyBorder="1"/>
    <xf numFmtId="0" fontId="18" fillId="0" borderId="0" xfId="0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0" fillId="6" borderId="0" xfId="1" applyFont="1" applyFill="1" applyBorder="1" applyAlignment="1">
      <alignment horizontal="center"/>
    </xf>
    <xf numFmtId="0" fontId="20" fillId="6" borderId="5" xfId="1" applyFont="1" applyFill="1" applyBorder="1" applyAlignment="1">
      <alignment horizontal="center"/>
    </xf>
    <xf numFmtId="0" fontId="20" fillId="6" borderId="2" xfId="1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/>
    </xf>
    <xf numFmtId="0" fontId="20" fillId="6" borderId="9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20" fillId="6" borderId="2" xfId="3" applyFont="1" applyFill="1" applyBorder="1" applyAlignment="1">
      <alignment vertical="center"/>
    </xf>
    <xf numFmtId="0" fontId="20" fillId="6" borderId="3" xfId="3" applyFont="1" applyFill="1" applyBorder="1" applyAlignment="1">
      <alignment vertical="center"/>
    </xf>
    <xf numFmtId="0" fontId="20" fillId="6" borderId="7" xfId="3" applyFont="1" applyFill="1" applyBorder="1" applyAlignment="1">
      <alignment vertical="center"/>
    </xf>
    <xf numFmtId="0" fontId="20" fillId="6" borderId="8" xfId="3" applyFont="1" applyFill="1" applyBorder="1" applyAlignment="1">
      <alignment vertical="center"/>
    </xf>
    <xf numFmtId="0" fontId="20" fillId="6" borderId="1" xfId="3" applyFont="1" applyFill="1" applyBorder="1" applyAlignment="1">
      <alignment horizontal="right" vertical="top"/>
    </xf>
    <xf numFmtId="0" fontId="20" fillId="6" borderId="6" xfId="3" applyFont="1" applyFill="1" applyBorder="1" applyAlignment="1">
      <alignment horizontal="right" vertical="top"/>
    </xf>
    <xf numFmtId="0" fontId="20" fillId="4" borderId="7" xfId="1" applyNumberFormat="1" applyFont="1" applyFill="1" applyBorder="1" applyAlignment="1" applyProtection="1">
      <alignment horizontal="center"/>
      <protection locked="0"/>
    </xf>
    <xf numFmtId="0" fontId="20" fillId="6" borderId="7" xfId="2" applyNumberFormat="1" applyFont="1" applyFill="1" applyBorder="1" applyAlignment="1">
      <alignment horizontal="center" vertical="center"/>
    </xf>
    <xf numFmtId="0" fontId="20" fillId="6" borderId="8" xfId="2" applyNumberFormat="1" applyFont="1" applyFill="1" applyBorder="1" applyAlignment="1">
      <alignment horizontal="center" vertical="center"/>
    </xf>
    <xf numFmtId="0" fontId="43" fillId="0" borderId="29" xfId="0" applyFont="1" applyBorder="1" applyAlignment="1">
      <alignment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38" fillId="5" borderId="27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8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8" fillId="6" borderId="24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justify" vertical="center" wrapText="1"/>
    </xf>
    <xf numFmtId="0" fontId="38" fillId="0" borderId="22" xfId="0" applyFont="1" applyBorder="1" applyAlignment="1">
      <alignment horizontal="justify" vertical="center" wrapText="1"/>
    </xf>
    <xf numFmtId="0" fontId="38" fillId="6" borderId="21" xfId="0" applyFont="1" applyFill="1" applyBorder="1" applyAlignment="1">
      <alignment horizontal="center" vertical="center" wrapText="1"/>
    </xf>
    <xf numFmtId="0" fontId="38" fillId="6" borderId="22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0" fontId="38" fillId="6" borderId="26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18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38" fillId="6" borderId="2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5" fillId="6" borderId="18" xfId="0" applyFont="1" applyFill="1" applyBorder="1" applyAlignment="1">
      <alignment horizontal="center" vertical="center"/>
    </xf>
    <xf numFmtId="0" fontId="45" fillId="6" borderId="19" xfId="0" applyFont="1" applyFill="1" applyBorder="1" applyAlignment="1">
      <alignment horizontal="center" vertical="center"/>
    </xf>
    <xf numFmtId="0" fontId="45" fillId="6" borderId="20" xfId="0" applyFont="1" applyFill="1" applyBorder="1" applyAlignment="1">
      <alignment horizontal="center" vertical="center"/>
    </xf>
    <xf numFmtId="0" fontId="45" fillId="6" borderId="18" xfId="0" applyFont="1" applyFill="1" applyBorder="1" applyAlignment="1">
      <alignment horizontal="center" vertical="center" wrapText="1"/>
    </xf>
    <xf numFmtId="0" fontId="45" fillId="6" borderId="19" xfId="0" applyFont="1" applyFill="1" applyBorder="1" applyAlignment="1">
      <alignment horizontal="center" vertical="center" wrapText="1"/>
    </xf>
    <xf numFmtId="0" fontId="45" fillId="6" borderId="20" xfId="0" applyFont="1" applyFill="1" applyBorder="1" applyAlignment="1">
      <alignment horizontal="center" vertical="center" wrapText="1"/>
    </xf>
    <xf numFmtId="0" fontId="5" fillId="0" borderId="0" xfId="12" applyAlignment="1" applyProtection="1">
      <alignment horizontal="left" vertical="center" wrapText="1"/>
    </xf>
    <xf numFmtId="2" fontId="5" fillId="0" borderId="0" xfId="12" applyNumberFormat="1" applyAlignment="1" applyProtection="1">
      <alignment horizontal="left" vertical="center" wrapText="1"/>
    </xf>
    <xf numFmtId="0" fontId="28" fillId="0" borderId="0" xfId="12" applyFont="1" applyAlignment="1" applyProtection="1">
      <alignment horizontal="center" vertical="center"/>
    </xf>
    <xf numFmtId="2" fontId="35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6" fillId="6" borderId="2" xfId="12" applyFont="1" applyFill="1" applyBorder="1" applyAlignment="1">
      <alignment horizontal="center" vertical="center" wrapText="1"/>
    </xf>
    <xf numFmtId="0" fontId="36" fillId="6" borderId="3" xfId="12" applyFont="1" applyFill="1" applyBorder="1" applyAlignment="1">
      <alignment horizontal="center" vertical="center" wrapText="1"/>
    </xf>
    <xf numFmtId="0" fontId="29" fillId="6" borderId="4" xfId="12" applyFont="1" applyFill="1" applyBorder="1" applyAlignment="1" applyProtection="1">
      <alignment horizontal="center" vertical="center"/>
    </xf>
    <xf numFmtId="0" fontId="29" fillId="6" borderId="0" xfId="12" applyFont="1" applyFill="1" applyBorder="1" applyAlignment="1" applyProtection="1">
      <alignment horizontal="center" vertical="center"/>
    </xf>
    <xf numFmtId="0" fontId="29" fillId="6" borderId="5" xfId="12" applyFont="1" applyFill="1" applyBorder="1" applyAlignment="1" applyProtection="1">
      <alignment horizontal="center" vertical="center"/>
    </xf>
    <xf numFmtId="2" fontId="29" fillId="6" borderId="4" xfId="12" applyNumberFormat="1" applyFont="1" applyFill="1" applyBorder="1" applyAlignment="1" applyProtection="1">
      <alignment horizontal="center" vertical="center"/>
    </xf>
    <xf numFmtId="2" fontId="29" fillId="6" borderId="0" xfId="12" applyNumberFormat="1" applyFont="1" applyFill="1" applyBorder="1" applyAlignment="1" applyProtection="1">
      <alignment horizontal="center" vertical="center"/>
    </xf>
    <xf numFmtId="2" fontId="29" fillId="6" borderId="5" xfId="12" applyNumberFormat="1" applyFont="1" applyFill="1" applyBorder="1" applyAlignment="1" applyProtection="1">
      <alignment horizontal="center" vertical="center"/>
    </xf>
    <xf numFmtId="0" fontId="29" fillId="6" borderId="6" xfId="12" applyFont="1" applyFill="1" applyBorder="1" applyAlignment="1" applyProtection="1">
      <alignment horizontal="center" vertical="center"/>
    </xf>
    <xf numFmtId="0" fontId="29" fillId="6" borderId="7" xfId="12" applyFont="1" applyFill="1" applyBorder="1" applyAlignment="1" applyProtection="1">
      <alignment horizontal="center" vertical="center"/>
    </xf>
    <xf numFmtId="0" fontId="29" fillId="6" borderId="8" xfId="12" applyFont="1" applyFill="1" applyBorder="1" applyAlignment="1" applyProtection="1">
      <alignment horizontal="center" vertical="center"/>
    </xf>
    <xf numFmtId="3" fontId="5" fillId="0" borderId="4" xfId="12" applyNumberFormat="1" applyFont="1" applyFill="1" applyBorder="1" applyAlignment="1" applyProtection="1">
      <alignment horizontal="center" vertical="center"/>
    </xf>
    <xf numFmtId="3" fontId="5" fillId="0" borderId="0" xfId="12" applyNumberFormat="1" applyFont="1" applyFill="1" applyAlignment="1" applyProtection="1">
      <alignment horizontal="center" vertical="center"/>
    </xf>
    <xf numFmtId="0" fontId="10" fillId="2" borderId="0" xfId="6" applyFont="1" applyFill="1" applyBorder="1" applyAlignment="1">
      <alignment horizontal="left" wrapText="1"/>
    </xf>
    <xf numFmtId="0" fontId="15" fillId="2" borderId="0" xfId="6" applyFill="1" applyBorder="1" applyAlignment="1">
      <alignment horizontal="left" wrapText="1"/>
    </xf>
    <xf numFmtId="0" fontId="12" fillId="2" borderId="0" xfId="6" applyFont="1" applyFill="1" applyBorder="1" applyAlignment="1">
      <alignment horizontal="left" wrapText="1"/>
    </xf>
    <xf numFmtId="0" fontId="23" fillId="0" borderId="0" xfId="6" applyFont="1" applyAlignment="1">
      <alignment horizontal="right"/>
    </xf>
    <xf numFmtId="0" fontId="23" fillId="7" borderId="14" xfId="6" applyFont="1" applyFill="1" applyBorder="1" applyAlignment="1">
      <alignment horizontal="center" vertical="center" wrapText="1"/>
    </xf>
    <xf numFmtId="3" fontId="23" fillId="7" borderId="14" xfId="6" applyNumberFormat="1" applyFont="1" applyFill="1" applyBorder="1" applyAlignment="1">
      <alignment horizontal="center" vertical="center"/>
    </xf>
    <xf numFmtId="0" fontId="23" fillId="7" borderId="14" xfId="6" applyFont="1" applyFill="1" applyBorder="1" applyAlignment="1">
      <alignment horizontal="center" vertical="center"/>
    </xf>
    <xf numFmtId="0" fontId="23" fillId="7" borderId="6" xfId="6" applyFont="1" applyFill="1" applyBorder="1" applyAlignment="1">
      <alignment horizontal="center"/>
    </xf>
    <xf numFmtId="0" fontId="23" fillId="7" borderId="7" xfId="6" applyFont="1" applyFill="1" applyBorder="1" applyAlignment="1">
      <alignment horizontal="center"/>
    </xf>
    <xf numFmtId="0" fontId="23" fillId="7" borderId="8" xfId="6" applyFont="1" applyFill="1" applyBorder="1" applyAlignment="1">
      <alignment horizontal="center"/>
    </xf>
    <xf numFmtId="2" fontId="23" fillId="7" borderId="4" xfId="6" applyNumberFormat="1" applyFont="1" applyFill="1" applyBorder="1" applyAlignment="1">
      <alignment horizontal="center"/>
    </xf>
    <xf numFmtId="0" fontId="23" fillId="7" borderId="0" xfId="6" applyFont="1" applyFill="1" applyBorder="1" applyAlignment="1">
      <alignment horizontal="center"/>
    </xf>
    <xf numFmtId="0" fontId="23" fillId="7" borderId="5" xfId="6" applyFont="1" applyFill="1" applyBorder="1" applyAlignment="1">
      <alignment horizontal="center"/>
    </xf>
    <xf numFmtId="0" fontId="23" fillId="7" borderId="4" xfId="6" applyFont="1" applyFill="1" applyBorder="1" applyAlignment="1">
      <alignment horizontal="center"/>
    </xf>
    <xf numFmtId="0" fontId="23" fillId="7" borderId="1" xfId="6" applyFont="1" applyFill="1" applyBorder="1" applyAlignment="1">
      <alignment horizontal="center"/>
    </xf>
    <xf numFmtId="0" fontId="23" fillId="7" borderId="2" xfId="6" applyFont="1" applyFill="1" applyBorder="1" applyAlignment="1">
      <alignment horizontal="center"/>
    </xf>
    <xf numFmtId="0" fontId="23" fillId="7" borderId="3" xfId="6" applyFont="1" applyFill="1" applyBorder="1" applyAlignment="1">
      <alignment horizontal="center"/>
    </xf>
    <xf numFmtId="165" fontId="26" fillId="7" borderId="1" xfId="5" applyNumberFormat="1" applyFont="1" applyFill="1" applyBorder="1" applyAlignment="1" applyProtection="1">
      <alignment horizontal="center"/>
    </xf>
    <xf numFmtId="165" fontId="26" fillId="7" borderId="2" xfId="5" applyNumberFormat="1" applyFont="1" applyFill="1" applyBorder="1" applyAlignment="1" applyProtection="1">
      <alignment horizontal="center"/>
    </xf>
    <xf numFmtId="165" fontId="26" fillId="7" borderId="3" xfId="5" applyNumberFormat="1" applyFont="1" applyFill="1" applyBorder="1" applyAlignment="1" applyProtection="1">
      <alignment horizontal="center"/>
    </xf>
    <xf numFmtId="165" fontId="26" fillId="7" borderId="4" xfId="5" applyNumberFormat="1" applyFont="1" applyFill="1" applyBorder="1" applyAlignment="1" applyProtection="1">
      <alignment horizontal="center"/>
      <protection locked="0"/>
    </xf>
    <xf numFmtId="165" fontId="26" fillId="7" borderId="0" xfId="5" applyNumberFormat="1" applyFont="1" applyFill="1" applyBorder="1" applyAlignment="1" applyProtection="1">
      <alignment horizontal="center"/>
      <protection locked="0"/>
    </xf>
    <xf numFmtId="165" fontId="26" fillId="7" borderId="5" xfId="5" applyNumberFormat="1" applyFont="1" applyFill="1" applyBorder="1" applyAlignment="1" applyProtection="1">
      <alignment horizontal="center"/>
      <protection locked="0"/>
    </xf>
    <xf numFmtId="165" fontId="26" fillId="7" borderId="4" xfId="5" applyNumberFormat="1" applyFont="1" applyFill="1" applyBorder="1" applyAlignment="1" applyProtection="1">
      <alignment horizontal="center"/>
    </xf>
    <xf numFmtId="165" fontId="26" fillId="7" borderId="0" xfId="5" applyNumberFormat="1" applyFont="1" applyFill="1" applyBorder="1" applyAlignment="1" applyProtection="1">
      <alignment horizontal="center"/>
    </xf>
    <xf numFmtId="165" fontId="26" fillId="7" borderId="5" xfId="5" applyNumberFormat="1" applyFont="1" applyFill="1" applyBorder="1" applyAlignment="1" applyProtection="1">
      <alignment horizontal="center"/>
    </xf>
    <xf numFmtId="165" fontId="26" fillId="7" borderId="6" xfId="5" applyNumberFormat="1" applyFont="1" applyFill="1" applyBorder="1" applyAlignment="1" applyProtection="1">
      <alignment horizontal="center"/>
    </xf>
    <xf numFmtId="165" fontId="26" fillId="7" borderId="7" xfId="5" applyNumberFormat="1" applyFont="1" applyFill="1" applyBorder="1" applyAlignment="1" applyProtection="1">
      <alignment horizontal="center"/>
    </xf>
    <xf numFmtId="165" fontId="26" fillId="7" borderId="8" xfId="5" applyNumberFormat="1" applyFont="1" applyFill="1" applyBorder="1" applyAlignment="1" applyProtection="1">
      <alignment horizontal="center"/>
    </xf>
    <xf numFmtId="0" fontId="26" fillId="7" borderId="1" xfId="5" applyFont="1" applyFill="1" applyBorder="1" applyAlignment="1">
      <alignment horizontal="center" vertical="center"/>
    </xf>
    <xf numFmtId="0" fontId="26" fillId="7" borderId="3" xfId="5" applyFont="1" applyFill="1" applyBorder="1" applyAlignment="1">
      <alignment horizontal="center" vertical="center"/>
    </xf>
    <xf numFmtId="0" fontId="26" fillId="7" borderId="4" xfId="5" applyFont="1" applyFill="1" applyBorder="1" applyAlignment="1">
      <alignment horizontal="center" vertical="center"/>
    </xf>
    <xf numFmtId="0" fontId="26" fillId="7" borderId="5" xfId="5" applyFont="1" applyFill="1" applyBorder="1" applyAlignment="1">
      <alignment horizontal="center" vertical="center"/>
    </xf>
    <xf numFmtId="0" fontId="26" fillId="7" borderId="6" xfId="5" applyFont="1" applyFill="1" applyBorder="1" applyAlignment="1">
      <alignment horizontal="center" vertical="center"/>
    </xf>
    <xf numFmtId="0" fontId="26" fillId="7" borderId="8" xfId="5" applyFont="1" applyFill="1" applyBorder="1" applyAlignment="1">
      <alignment horizontal="center" vertical="center"/>
    </xf>
    <xf numFmtId="0" fontId="26" fillId="7" borderId="12" xfId="5" applyFont="1" applyFill="1" applyBorder="1" applyAlignment="1">
      <alignment horizontal="center" vertical="center"/>
    </xf>
    <xf numFmtId="0" fontId="26" fillId="7" borderId="13" xfId="5" applyFont="1" applyFill="1" applyBorder="1" applyAlignment="1">
      <alignment horizontal="center" vertical="center"/>
    </xf>
    <xf numFmtId="0" fontId="26" fillId="7" borderId="9" xfId="5" applyFont="1" applyFill="1" applyBorder="1" applyAlignment="1">
      <alignment horizontal="center" vertical="center"/>
    </xf>
    <xf numFmtId="0" fontId="26" fillId="7" borderId="10" xfId="5" applyFont="1" applyFill="1" applyBorder="1" applyAlignment="1">
      <alignment horizontal="center" vertical="center"/>
    </xf>
    <xf numFmtId="0" fontId="26" fillId="7" borderId="24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26" fillId="7" borderId="30" xfId="5" applyFont="1" applyFill="1" applyBorder="1" applyAlignment="1">
      <alignment horizontal="center" vertical="center"/>
    </xf>
    <xf numFmtId="165" fontId="26" fillId="7" borderId="21" xfId="5" applyNumberFormat="1" applyFont="1" applyFill="1" applyBorder="1" applyAlignment="1" applyProtection="1">
      <alignment horizontal="center"/>
    </xf>
    <xf numFmtId="165" fontId="26" fillId="7" borderId="29" xfId="5" applyNumberFormat="1" applyFont="1" applyFill="1" applyBorder="1" applyAlignment="1" applyProtection="1">
      <alignment horizontal="center"/>
    </xf>
    <xf numFmtId="165" fontId="26" fillId="7" borderId="22" xfId="5" applyNumberFormat="1" applyFont="1" applyFill="1" applyBorder="1" applyAlignment="1" applyProtection="1">
      <alignment horizontal="center"/>
    </xf>
    <xf numFmtId="165" fontId="26" fillId="7" borderId="16" xfId="5" applyNumberFormat="1" applyFont="1" applyFill="1" applyBorder="1" applyAlignment="1" applyProtection="1">
      <alignment horizontal="center"/>
      <protection locked="0"/>
    </xf>
    <xf numFmtId="165" fontId="26" fillId="7" borderId="23" xfId="5" applyNumberFormat="1" applyFont="1" applyFill="1" applyBorder="1" applyAlignment="1" applyProtection="1">
      <alignment horizontal="center"/>
      <protection locked="0"/>
    </xf>
    <xf numFmtId="165" fontId="26" fillId="7" borderId="16" xfId="5" applyNumberFormat="1" applyFont="1" applyFill="1" applyBorder="1" applyAlignment="1" applyProtection="1">
      <alignment horizontal="center"/>
    </xf>
    <xf numFmtId="165" fontId="26" fillId="7" borderId="23" xfId="5" applyNumberFormat="1" applyFont="1" applyFill="1" applyBorder="1" applyAlignment="1" applyProtection="1">
      <alignment horizontal="center"/>
    </xf>
    <xf numFmtId="165" fontId="26" fillId="7" borderId="25" xfId="5" applyNumberFormat="1" applyFont="1" applyFill="1" applyBorder="1" applyAlignment="1" applyProtection="1">
      <alignment horizontal="center"/>
    </xf>
    <xf numFmtId="165" fontId="26" fillId="7" borderId="17" xfId="5" applyNumberFormat="1" applyFont="1" applyFill="1" applyBorder="1" applyAlignment="1" applyProtection="1">
      <alignment horizontal="center"/>
    </xf>
    <xf numFmtId="165" fontId="26" fillId="7" borderId="26" xfId="5" applyNumberFormat="1" applyFont="1" applyFill="1" applyBorder="1" applyAlignment="1" applyProtection="1">
      <alignment horizontal="center"/>
    </xf>
    <xf numFmtId="0" fontId="23" fillId="0" borderId="21" xfId="6" applyFont="1" applyBorder="1" applyAlignment="1">
      <alignment horizontal="justify" vertical="center" wrapText="1"/>
    </xf>
    <xf numFmtId="0" fontId="23" fillId="0" borderId="31" xfId="6" applyFont="1" applyBorder="1" applyAlignment="1">
      <alignment horizontal="justify" vertical="center" wrapText="1"/>
    </xf>
    <xf numFmtId="0" fontId="26" fillId="7" borderId="21" xfId="6" applyFont="1" applyFill="1" applyBorder="1" applyAlignment="1">
      <alignment horizontal="center" vertical="center"/>
    </xf>
    <xf numFmtId="0" fontId="26" fillId="7" borderId="29" xfId="6" applyFont="1" applyFill="1" applyBorder="1" applyAlignment="1">
      <alignment horizontal="center" vertical="center"/>
    </xf>
    <xf numFmtId="0" fontId="26" fillId="7" borderId="31" xfId="6" applyFont="1" applyFill="1" applyBorder="1" applyAlignment="1">
      <alignment horizontal="center" vertical="center"/>
    </xf>
    <xf numFmtId="0" fontId="26" fillId="7" borderId="16" xfId="6" applyFont="1" applyFill="1" applyBorder="1" applyAlignment="1">
      <alignment horizontal="center" vertical="center"/>
    </xf>
    <xf numFmtId="0" fontId="26" fillId="7" borderId="0" xfId="6" applyFont="1" applyFill="1" applyBorder="1" applyAlignment="1">
      <alignment horizontal="center" vertical="center"/>
    </xf>
    <xf numFmtId="0" fontId="26" fillId="7" borderId="32" xfId="6" applyFont="1" applyFill="1" applyBorder="1" applyAlignment="1">
      <alignment horizontal="center" vertical="center"/>
    </xf>
    <xf numFmtId="0" fontId="26" fillId="7" borderId="25" xfId="6" applyFont="1" applyFill="1" applyBorder="1" applyAlignment="1">
      <alignment horizontal="center" vertical="center"/>
    </xf>
    <xf numFmtId="0" fontId="26" fillId="7" borderId="17" xfId="6" applyFont="1" applyFill="1" applyBorder="1" applyAlignment="1">
      <alignment horizontal="center" vertical="center"/>
    </xf>
    <xf numFmtId="0" fontId="26" fillId="7" borderId="33" xfId="6" applyFont="1" applyFill="1" applyBorder="1" applyAlignment="1">
      <alignment horizontal="center" vertical="center"/>
    </xf>
    <xf numFmtId="0" fontId="26" fillId="7" borderId="22" xfId="6" applyFont="1" applyFill="1" applyBorder="1" applyAlignment="1">
      <alignment horizontal="center" vertical="center"/>
    </xf>
    <xf numFmtId="0" fontId="26" fillId="7" borderId="26" xfId="6" applyFont="1" applyFill="1" applyBorder="1" applyAlignment="1">
      <alignment horizontal="center" vertical="center"/>
    </xf>
    <xf numFmtId="0" fontId="26" fillId="7" borderId="18" xfId="6" applyFont="1" applyFill="1" applyBorder="1" applyAlignment="1">
      <alignment horizontal="center" vertical="center" wrapText="1"/>
    </xf>
    <xf numFmtId="0" fontId="26" fillId="7" borderId="19" xfId="6" applyFont="1" applyFill="1" applyBorder="1" applyAlignment="1">
      <alignment horizontal="center" vertical="center" wrapText="1"/>
    </xf>
    <xf numFmtId="0" fontId="26" fillId="7" borderId="20" xfId="6" applyFont="1" applyFill="1" applyBorder="1" applyAlignment="1">
      <alignment horizontal="center" vertical="center" wrapText="1"/>
    </xf>
    <xf numFmtId="0" fontId="26" fillId="7" borderId="24" xfId="6" applyFont="1" applyFill="1" applyBorder="1" applyAlignment="1">
      <alignment horizontal="center" vertical="center" wrapText="1"/>
    </xf>
    <xf numFmtId="0" fontId="26" fillId="7" borderId="27" xfId="6" applyFont="1" applyFill="1" applyBorder="1" applyAlignment="1">
      <alignment horizontal="center" vertical="center" wrapText="1"/>
    </xf>
    <xf numFmtId="0" fontId="51" fillId="7" borderId="24" xfId="6" applyFont="1" applyFill="1" applyBorder="1" applyAlignment="1">
      <alignment horizontal="center" vertical="center"/>
    </xf>
    <xf numFmtId="0" fontId="51" fillId="7" borderId="27" xfId="6" applyFont="1" applyFill="1" applyBorder="1" applyAlignment="1">
      <alignment horizontal="center" vertical="center"/>
    </xf>
    <xf numFmtId="0" fontId="53" fillId="7" borderId="30" xfId="5" applyFont="1" applyFill="1" applyBorder="1" applyAlignment="1">
      <alignment horizontal="center" vertical="center"/>
    </xf>
    <xf numFmtId="0" fontId="51" fillId="7" borderId="21" xfId="6" applyFont="1" applyFill="1" applyBorder="1" applyAlignment="1">
      <alignment horizontal="center" vertical="center"/>
    </xf>
    <xf numFmtId="0" fontId="51" fillId="7" borderId="29" xfId="6" applyFont="1" applyFill="1" applyBorder="1" applyAlignment="1">
      <alignment horizontal="center" vertical="center"/>
    </xf>
    <xf numFmtId="0" fontId="51" fillId="7" borderId="22" xfId="6" applyFont="1" applyFill="1" applyBorder="1" applyAlignment="1">
      <alignment horizontal="center" vertical="center"/>
    </xf>
    <xf numFmtId="0" fontId="51" fillId="7" borderId="16" xfId="6" applyFont="1" applyFill="1" applyBorder="1" applyAlignment="1">
      <alignment horizontal="center" vertical="center"/>
    </xf>
    <xf numFmtId="0" fontId="51" fillId="7" borderId="0" xfId="6" applyFont="1" applyFill="1" applyBorder="1" applyAlignment="1">
      <alignment horizontal="center" vertical="center"/>
    </xf>
    <xf numFmtId="0" fontId="51" fillId="7" borderId="23" xfId="6" applyFont="1" applyFill="1" applyBorder="1" applyAlignment="1">
      <alignment horizontal="center" vertical="center"/>
    </xf>
    <xf numFmtId="0" fontId="51" fillId="7" borderId="25" xfId="6" applyFont="1" applyFill="1" applyBorder="1" applyAlignment="1">
      <alignment horizontal="center" vertical="center"/>
    </xf>
    <xf numFmtId="0" fontId="51" fillId="7" borderId="17" xfId="6" applyFont="1" applyFill="1" applyBorder="1" applyAlignment="1">
      <alignment horizontal="center" vertical="center"/>
    </xf>
    <xf numFmtId="0" fontId="51" fillId="7" borderId="26" xfId="6" applyFont="1" applyFill="1" applyBorder="1" applyAlignment="1">
      <alignment horizontal="center" vertical="center"/>
    </xf>
  </cellXfs>
  <cellStyles count="14">
    <cellStyle name="=C:\WINNT\SYSTEM32\COMMAND.COM" xfId="2" xr:uid="{00000000-0005-0000-0000-000000000000}"/>
    <cellStyle name="Énfasis3" xfId="5" builtinId="37"/>
    <cellStyle name="Millares" xfId="8" builtinId="3"/>
    <cellStyle name="Millares 2" xfId="7" xr:uid="{00000000-0005-0000-0000-000003000000}"/>
    <cellStyle name="Millares 6" xfId="4" xr:uid="{00000000-0005-0000-0000-000004000000}"/>
    <cellStyle name="Moneda 2" xfId="13" xr:uid="{00000000-0005-0000-0000-000005000000}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" xfId="12" xr:uid="{00000000-0005-0000-0000-00000A000000}"/>
    <cellStyle name="Normal 3 2" xfId="11" xr:uid="{00000000-0005-0000-0000-00000B000000}"/>
    <cellStyle name="Normal 4" xfId="10" xr:uid="{00000000-0005-0000-0000-00000C000000}"/>
    <cellStyle name="Normal 4 2" xfId="9" xr:uid="{00000000-0005-0000-0000-00000D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sar.delacruz\Documents\2016\Cuadernillos%202016\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opLeftCell="F1" zoomScaleNormal="100" workbookViewId="0">
      <selection activeCell="I7" sqref="I7:K8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6" t="s">
        <v>521</v>
      </c>
      <c r="F1" s="306"/>
      <c r="G1" s="306"/>
      <c r="H1" s="306"/>
      <c r="I1" s="306"/>
      <c r="J1" s="306"/>
      <c r="K1" s="306"/>
      <c r="L1" s="306"/>
      <c r="M1" s="307"/>
    </row>
    <row r="2" spans="1:13" ht="13.9" customHeight="1">
      <c r="A2" s="83"/>
      <c r="B2" s="217"/>
      <c r="C2" s="218"/>
      <c r="D2" s="218"/>
      <c r="E2" s="304" t="s">
        <v>127</v>
      </c>
      <c r="F2" s="304"/>
      <c r="G2" s="304"/>
      <c r="H2" s="304"/>
      <c r="I2" s="304"/>
      <c r="J2" s="304"/>
      <c r="K2" s="304"/>
      <c r="L2" s="304"/>
      <c r="M2" s="305"/>
    </row>
    <row r="3" spans="1:13" ht="13.9" customHeight="1">
      <c r="A3" s="83"/>
      <c r="B3" s="217"/>
      <c r="C3" s="219"/>
      <c r="D3" s="219"/>
      <c r="E3" s="304" t="s">
        <v>524</v>
      </c>
      <c r="F3" s="304"/>
      <c r="G3" s="304"/>
      <c r="H3" s="304"/>
      <c r="I3" s="304"/>
      <c r="J3" s="304"/>
      <c r="K3" s="304"/>
      <c r="L3" s="304"/>
      <c r="M3" s="305"/>
    </row>
    <row r="4" spans="1:13" ht="14.25" customHeight="1">
      <c r="A4" s="84"/>
      <c r="B4" s="220"/>
      <c r="C4" s="221"/>
      <c r="D4" s="221"/>
      <c r="E4" s="317" t="s">
        <v>4</v>
      </c>
      <c r="F4" s="317"/>
      <c r="G4" s="317"/>
      <c r="H4" s="317"/>
      <c r="I4" s="317"/>
      <c r="J4" s="317"/>
      <c r="K4" s="317"/>
      <c r="L4" s="317"/>
      <c r="M4" s="318"/>
    </row>
    <row r="5" spans="1:13" ht="13.9" hidden="1" customHeight="1">
      <c r="B5" s="80"/>
      <c r="C5" s="81"/>
      <c r="D5" s="81" t="s">
        <v>5</v>
      </c>
      <c r="E5" s="316" t="s">
        <v>4</v>
      </c>
      <c r="F5" s="316"/>
      <c r="G5" s="316"/>
      <c r="H5" s="316"/>
      <c r="I5" s="316"/>
      <c r="J5" s="316"/>
      <c r="K5" s="316"/>
      <c r="L5" s="316"/>
      <c r="M5" s="31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10" t="s">
        <v>128</v>
      </c>
      <c r="D7" s="310"/>
      <c r="E7" s="311"/>
      <c r="F7" s="308">
        <v>2025</v>
      </c>
      <c r="G7" s="302">
        <v>2024</v>
      </c>
      <c r="H7" s="314"/>
      <c r="I7" s="310" t="s">
        <v>128</v>
      </c>
      <c r="J7" s="310"/>
      <c r="K7" s="311"/>
      <c r="L7" s="308">
        <v>2025</v>
      </c>
      <c r="M7" s="302">
        <v>2024</v>
      </c>
    </row>
    <row r="8" spans="1:13" s="19" customFormat="1" ht="15" customHeight="1">
      <c r="A8" s="42"/>
      <c r="B8" s="222"/>
      <c r="C8" s="312"/>
      <c r="D8" s="312"/>
      <c r="E8" s="313"/>
      <c r="F8" s="309"/>
      <c r="G8" s="303"/>
      <c r="H8" s="315"/>
      <c r="I8" s="312"/>
      <c r="J8" s="312"/>
      <c r="K8" s="313"/>
      <c r="L8" s="309"/>
      <c r="M8" s="303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70350086.829999998</v>
      </c>
      <c r="G11" s="44">
        <f>SUM(G12:G18)</f>
        <v>50450961.57</v>
      </c>
      <c r="H11" s="35"/>
      <c r="I11" s="9" t="s">
        <v>380</v>
      </c>
      <c r="J11" s="7"/>
      <c r="K11" s="7"/>
      <c r="L11" s="44">
        <f>SUM(L12:L20)</f>
        <v>40013044.359999999</v>
      </c>
      <c r="M11" s="44">
        <f>SUM(M12:M20)</f>
        <v>52609069.339999996</v>
      </c>
    </row>
    <row r="12" spans="1:13">
      <c r="B12" s="14"/>
      <c r="C12" s="10" t="s">
        <v>6</v>
      </c>
      <c r="D12" s="7" t="s">
        <v>3</v>
      </c>
      <c r="E12" s="23"/>
      <c r="F12" s="43">
        <v>17835.759999999998</v>
      </c>
      <c r="G12" s="43">
        <v>6930.99</v>
      </c>
      <c r="H12" s="35"/>
      <c r="I12" s="10" t="s">
        <v>6</v>
      </c>
      <c r="J12" s="7" t="s">
        <v>130</v>
      </c>
      <c r="K12" s="7"/>
      <c r="L12" s="43">
        <v>59768.49</v>
      </c>
      <c r="M12" s="43">
        <v>3401142.57</v>
      </c>
    </row>
    <row r="13" spans="1:13">
      <c r="B13" s="14"/>
      <c r="C13" s="10" t="s">
        <v>7</v>
      </c>
      <c r="D13" s="7" t="s">
        <v>2</v>
      </c>
      <c r="E13" s="23"/>
      <c r="F13" s="43">
        <v>70332251.069999993</v>
      </c>
      <c r="G13" s="43">
        <v>50444030.579999998</v>
      </c>
      <c r="H13" s="35"/>
      <c r="I13" s="10" t="s">
        <v>7</v>
      </c>
      <c r="J13" s="7" t="s">
        <v>0</v>
      </c>
      <c r="K13" s="7"/>
      <c r="L13" s="43">
        <v>37661216.049999997</v>
      </c>
      <c r="M13" s="43">
        <v>45114928.049999997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0</v>
      </c>
      <c r="G18" s="43">
        <v>0</v>
      </c>
      <c r="H18" s="35"/>
      <c r="I18" s="10" t="s">
        <v>12</v>
      </c>
      <c r="J18" s="7" t="s">
        <v>135</v>
      </c>
      <c r="K18" s="7"/>
      <c r="L18" s="43">
        <v>2092355.08</v>
      </c>
      <c r="M18" s="43">
        <v>4019134.71</v>
      </c>
    </row>
    <row r="19" spans="1:13">
      <c r="B19" s="14"/>
      <c r="C19" s="9" t="s">
        <v>372</v>
      </c>
      <c r="D19" s="7"/>
      <c r="E19" s="23"/>
      <c r="F19" s="44">
        <f>SUM(F20:F26)</f>
        <v>42158364.240000002</v>
      </c>
      <c r="G19" s="44">
        <f>SUM(G20:G26)</f>
        <v>47211754.240000002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199704.74</v>
      </c>
      <c r="M20" s="43">
        <v>73864.009999999995</v>
      </c>
    </row>
    <row r="21" spans="1:13">
      <c r="B21" s="14"/>
      <c r="C21" s="10" t="s">
        <v>14</v>
      </c>
      <c r="D21" s="7" t="s">
        <v>47</v>
      </c>
      <c r="E21" s="23"/>
      <c r="F21" s="43">
        <v>39176277.240000002</v>
      </c>
      <c r="G21" s="43">
        <v>45459910.710000001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1912226.48</v>
      </c>
      <c r="G22" s="43">
        <v>438498.01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>
        <v>424391.02</v>
      </c>
      <c r="G23" s="43">
        <v>424391.02</v>
      </c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645469.5</v>
      </c>
      <c r="G26" s="43">
        <v>888954.5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409755.48</v>
      </c>
      <c r="G27" s="44">
        <f>SUM(G28:G32)</f>
        <v>33810.01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409755.48</v>
      </c>
      <c r="G28" s="43">
        <v>33810.01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>
        <v>0</v>
      </c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40013044.359999999</v>
      </c>
      <c r="M48" s="44">
        <f>+M11+M21+M25+M28+M29+M33+M40+M44</f>
        <v>52609069.339999996</v>
      </c>
    </row>
    <row r="49" spans="2:13">
      <c r="B49" s="14"/>
      <c r="C49" s="11" t="s">
        <v>377</v>
      </c>
      <c r="D49" s="11"/>
      <c r="E49" s="24"/>
      <c r="F49" s="44">
        <f>+F11+F19+F27+F33+F39+F40+F43</f>
        <v>112918206.55</v>
      </c>
      <c r="G49" s="44">
        <f>+G11+G19+G27+G33+G39+G40+G43</f>
        <v>97696525.820000008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30930.06</v>
      </c>
      <c r="G53" s="43">
        <v>30930.06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773037451.25999999</v>
      </c>
      <c r="G54" s="43">
        <v>772713231.25999999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269008472.31</v>
      </c>
      <c r="G55" s="43">
        <v>263133350.40000001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-626326631.63999999</v>
      </c>
      <c r="G57" s="43">
        <v>-613662238.20000005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60148529.689999998</v>
      </c>
      <c r="G60" s="43">
        <v>60443856.030000001</v>
      </c>
      <c r="H60" s="35"/>
      <c r="I60" s="12" t="s">
        <v>389</v>
      </c>
      <c r="J60" s="12"/>
      <c r="K60" s="12"/>
      <c r="L60" s="44">
        <f>+L48+L58</f>
        <v>40013044.359999999</v>
      </c>
      <c r="M60" s="44">
        <f>+M48+M58</f>
        <v>52609069.339999996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476390189.92999989</v>
      </c>
      <c r="G62" s="44">
        <f>SUM(G52:G60)</f>
        <v>483150567.79999983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589308396.4799999</v>
      </c>
      <c r="G64" s="44">
        <f>+G49+G62</f>
        <v>580847093.61999989</v>
      </c>
      <c r="H64" s="35"/>
      <c r="I64" s="9" t="s">
        <v>390</v>
      </c>
      <c r="J64" s="7"/>
      <c r="K64" s="7"/>
      <c r="L64" s="44">
        <f>SUM(L65:L67)</f>
        <v>305378213.05000001</v>
      </c>
      <c r="M64" s="44">
        <f>SUM(M65:M67)</f>
        <v>305378213.05000001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305378213.05000001</v>
      </c>
      <c r="M66" s="43">
        <v>305378213.05000001</v>
      </c>
    </row>
    <row r="67" spans="1:13">
      <c r="A67" s="239"/>
      <c r="B67" s="16"/>
      <c r="C67" s="28"/>
      <c r="D67" s="28"/>
      <c r="E67" s="17"/>
      <c r="F67" s="240"/>
      <c r="G67" s="240"/>
      <c r="H67" s="241"/>
      <c r="I67" s="38" t="s">
        <v>119</v>
      </c>
      <c r="J67" s="38"/>
      <c r="K67" s="28"/>
      <c r="L67" s="242"/>
      <c r="M67" s="24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243917139.07000002</v>
      </c>
      <c r="M68" s="44">
        <f>SUM(M69:M73)</f>
        <v>222859811.23000005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21178882.059999999</v>
      </c>
      <c r="M69" s="43">
        <v>10760965.939999999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76396615.959999993</v>
      </c>
      <c r="M70" s="43">
        <v>65757084.240000002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>
        <v>208756972.52000001</v>
      </c>
      <c r="M71" s="43">
        <v>208756972.52000001</v>
      </c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-62415331.469999999</v>
      </c>
      <c r="M73" s="43">
        <v>-62415211.469999999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549295352.12</v>
      </c>
      <c r="M77" s="44">
        <f>+M64+M68+M74</f>
        <v>528238024.28000009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589308396.48000002</v>
      </c>
      <c r="M78" s="44">
        <f>+M60+M77</f>
        <v>580847093.62000012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01"/>
      <c r="J91" s="301"/>
      <c r="K91" s="301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30" zoomScaleNormal="130" workbookViewId="0">
      <selection activeCell="A26" sqref="A26:B26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42" t="s">
        <v>396</v>
      </c>
      <c r="C1" s="342"/>
      <c r="D1" s="342"/>
      <c r="E1" s="342"/>
      <c r="F1" s="342"/>
      <c r="G1" s="342"/>
      <c r="H1" s="342"/>
      <c r="I1" s="342"/>
    </row>
    <row r="2" spans="1:12" ht="13.5" thickBot="1">
      <c r="A2" s="343" t="s">
        <v>521</v>
      </c>
      <c r="B2" s="344"/>
      <c r="C2" s="344"/>
      <c r="D2" s="344"/>
      <c r="E2" s="344"/>
      <c r="F2" s="344"/>
      <c r="G2" s="344"/>
      <c r="H2" s="344"/>
      <c r="I2" s="345"/>
    </row>
    <row r="3" spans="1:12" ht="13.5" thickBot="1">
      <c r="A3" s="346" t="s">
        <v>396</v>
      </c>
      <c r="B3" s="347"/>
      <c r="C3" s="347"/>
      <c r="D3" s="347"/>
      <c r="E3" s="347"/>
      <c r="F3" s="347"/>
      <c r="G3" s="347"/>
      <c r="H3" s="347"/>
      <c r="I3" s="348"/>
    </row>
    <row r="4" spans="1:12" ht="13.5" thickBot="1">
      <c r="A4" s="346" t="s">
        <v>525</v>
      </c>
      <c r="B4" s="347"/>
      <c r="C4" s="347"/>
      <c r="D4" s="347"/>
      <c r="E4" s="347"/>
      <c r="F4" s="347"/>
      <c r="G4" s="347"/>
      <c r="H4" s="347"/>
      <c r="I4" s="348"/>
    </row>
    <row r="5" spans="1:12" ht="13.5" thickBot="1">
      <c r="A5" s="346" t="s">
        <v>329</v>
      </c>
      <c r="B5" s="347"/>
      <c r="C5" s="347"/>
      <c r="D5" s="347"/>
      <c r="E5" s="347"/>
      <c r="F5" s="347"/>
      <c r="G5" s="347"/>
      <c r="H5" s="347"/>
      <c r="I5" s="348"/>
    </row>
    <row r="6" spans="1:12" ht="16.5">
      <c r="A6" s="338" t="s">
        <v>397</v>
      </c>
      <c r="B6" s="339"/>
      <c r="C6" s="334" t="s">
        <v>523</v>
      </c>
      <c r="D6" s="334" t="s">
        <v>398</v>
      </c>
      <c r="E6" s="334" t="s">
        <v>399</v>
      </c>
      <c r="F6" s="334" t="s">
        <v>400</v>
      </c>
      <c r="G6" s="223" t="s">
        <v>401</v>
      </c>
      <c r="H6" s="334" t="s">
        <v>402</v>
      </c>
      <c r="I6" s="334" t="s">
        <v>403</v>
      </c>
    </row>
    <row r="7" spans="1:12" ht="13.5" thickBot="1">
      <c r="A7" s="340"/>
      <c r="B7" s="341"/>
      <c r="C7" s="335"/>
      <c r="D7" s="335"/>
      <c r="E7" s="335"/>
      <c r="F7" s="335"/>
      <c r="G7" s="224" t="s">
        <v>404</v>
      </c>
      <c r="H7" s="335"/>
      <c r="I7" s="335"/>
    </row>
    <row r="8" spans="1:12">
      <c r="A8" s="336"/>
      <c r="B8" s="337"/>
      <c r="C8" s="88"/>
      <c r="D8" s="88"/>
      <c r="E8" s="88"/>
      <c r="F8" s="88"/>
      <c r="G8" s="88"/>
      <c r="H8" s="88"/>
      <c r="I8" s="88"/>
    </row>
    <row r="9" spans="1:12">
      <c r="A9" s="320" t="s">
        <v>405</v>
      </c>
      <c r="B9" s="321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0" t="s">
        <v>406</v>
      </c>
      <c r="B10" s="321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0" t="s">
        <v>410</v>
      </c>
      <c r="B14" s="321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0" t="s">
        <v>414</v>
      </c>
      <c r="B21" s="321"/>
      <c r="C21" s="107">
        <f>SUM(C22:C25)</f>
        <v>52609069.339999996</v>
      </c>
      <c r="D21" s="107">
        <f>SUM(D22:D25)</f>
        <v>513823081.57999998</v>
      </c>
      <c r="E21" s="107">
        <f>SUM(E22:E25)</f>
        <v>501227056.60000002</v>
      </c>
      <c r="F21" s="107">
        <f>SUM(F22:F25)</f>
        <v>0</v>
      </c>
      <c r="G21" s="107">
        <f>SUM(G22:G25)</f>
        <v>40013044.360000014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3401142.57</v>
      </c>
      <c r="D22" s="121">
        <v>62953985.690000005</v>
      </c>
      <c r="E22" s="121">
        <v>59612611.610000007</v>
      </c>
      <c r="F22" s="119"/>
      <c r="G22" s="109">
        <f>+C22+E22-D22</f>
        <v>59768.490000002086</v>
      </c>
      <c r="H22" s="122"/>
      <c r="I22" s="123"/>
      <c r="L22" s="93"/>
    </row>
    <row r="23" spans="1:12">
      <c r="A23" s="238"/>
      <c r="B23" s="97" t="s">
        <v>0</v>
      </c>
      <c r="C23" s="119">
        <f>+'F1. ESF'!M13</f>
        <v>45114928.049999997</v>
      </c>
      <c r="D23" s="121">
        <v>427375886.28999996</v>
      </c>
      <c r="E23" s="121">
        <v>419922174.28999996</v>
      </c>
      <c r="F23" s="119"/>
      <c r="G23" s="109">
        <f>+C23+E23-D23</f>
        <v>37661216.050000012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4019134.71</v>
      </c>
      <c r="D24" s="121">
        <v>15916937.729999999</v>
      </c>
      <c r="E24" s="121">
        <v>13990158.1</v>
      </c>
      <c r="F24" s="119"/>
      <c r="G24" s="109">
        <f>+C24+E24-D24</f>
        <v>2092355.08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73864.009999999995</v>
      </c>
      <c r="D25" s="120">
        <v>7576271.8700000001</v>
      </c>
      <c r="E25" s="120">
        <v>7702112.5999999996</v>
      </c>
      <c r="F25" s="119"/>
      <c r="G25" s="109">
        <f>+C25+E25-D25</f>
        <v>199704.73999999929</v>
      </c>
      <c r="H25" s="122"/>
      <c r="I25" s="124"/>
      <c r="K25" s="67"/>
      <c r="L25" s="93"/>
    </row>
    <row r="26" spans="1:12">
      <c r="A26" s="320" t="s">
        <v>415</v>
      </c>
      <c r="B26" s="321"/>
      <c r="C26" s="107">
        <f t="shared" ref="C26:I26" si="2">+C9+C21</f>
        <v>52609069.339999996</v>
      </c>
      <c r="D26" s="107">
        <f t="shared" si="2"/>
        <v>513823081.57999998</v>
      </c>
      <c r="E26" s="107">
        <f t="shared" si="2"/>
        <v>501227056.60000002</v>
      </c>
      <c r="F26" s="107">
        <f t="shared" si="2"/>
        <v>0</v>
      </c>
      <c r="G26" s="107">
        <f t="shared" si="2"/>
        <v>40013044.360000014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0"/>
      <c r="B27" s="321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0" t="s">
        <v>416</v>
      </c>
      <c r="B28" s="321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32"/>
      <c r="B29" s="333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0" t="s">
        <v>417</v>
      </c>
      <c r="B30" s="321"/>
      <c r="C30" s="127"/>
      <c r="D30" s="127"/>
      <c r="E30" s="127"/>
      <c r="F30" s="127"/>
      <c r="G30" s="127"/>
      <c r="H30" s="127"/>
      <c r="I30" s="128"/>
    </row>
    <row r="31" spans="1:12" ht="13.5" thickBot="1">
      <c r="A31" s="330"/>
      <c r="B31" s="331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22" t="s">
        <v>418</v>
      </c>
      <c r="B32" s="322"/>
      <c r="C32" s="322"/>
      <c r="D32" s="322"/>
      <c r="E32" s="322"/>
      <c r="F32" s="322"/>
      <c r="G32" s="322"/>
      <c r="H32" s="322"/>
      <c r="I32" s="322"/>
    </row>
    <row r="33" spans="1:13" ht="13.5" thickBot="1">
      <c r="A33" s="323" t="s">
        <v>419</v>
      </c>
      <c r="B33" s="323"/>
      <c r="C33" s="323"/>
      <c r="D33" s="323"/>
      <c r="E33" s="323"/>
      <c r="F33" s="323"/>
      <c r="G33" s="323"/>
      <c r="H33" s="323"/>
      <c r="I33" s="323"/>
    </row>
    <row r="34" spans="1:13">
      <c r="A34" s="324" t="s">
        <v>420</v>
      </c>
      <c r="B34" s="99" t="s">
        <v>421</v>
      </c>
      <c r="C34" s="99" t="s">
        <v>422</v>
      </c>
      <c r="D34" s="99" t="s">
        <v>423</v>
      </c>
      <c r="E34" s="327" t="s">
        <v>424</v>
      </c>
      <c r="F34" s="99" t="s">
        <v>425</v>
      </c>
    </row>
    <row r="35" spans="1:13">
      <c r="A35" s="325"/>
      <c r="B35" s="86" t="s">
        <v>426</v>
      </c>
      <c r="C35" s="86" t="s">
        <v>427</v>
      </c>
      <c r="D35" s="86" t="s">
        <v>428</v>
      </c>
      <c r="E35" s="328"/>
      <c r="F35" s="86" t="s">
        <v>429</v>
      </c>
    </row>
    <row r="36" spans="1:13" ht="13.5" thickBot="1">
      <c r="A36" s="326"/>
      <c r="B36" s="100"/>
      <c r="C36" s="87" t="s">
        <v>430</v>
      </c>
      <c r="D36" s="100"/>
      <c r="E36" s="329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19" t="s">
        <v>364</v>
      </c>
      <c r="B41" s="319"/>
      <c r="C41" s="319"/>
      <c r="D41" s="319"/>
      <c r="E41" s="319"/>
      <c r="F41" s="319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="130" zoomScaleNormal="130" workbookViewId="0">
      <selection activeCell="K8" sqref="K8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9" t="s">
        <v>433</v>
      </c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3.5" thickBot="1">
      <c r="A2" s="85"/>
    </row>
    <row r="3" spans="1:11" ht="13.5" thickBot="1">
      <c r="A3" s="350" t="s">
        <v>521</v>
      </c>
      <c r="B3" s="351"/>
      <c r="C3" s="351"/>
      <c r="D3" s="351"/>
      <c r="E3" s="351"/>
      <c r="F3" s="351"/>
      <c r="G3" s="351"/>
      <c r="H3" s="351"/>
      <c r="I3" s="351"/>
      <c r="J3" s="351"/>
      <c r="K3" s="352"/>
    </row>
    <row r="4" spans="1:11" ht="13.5" thickBot="1">
      <c r="A4" s="353" t="s">
        <v>434</v>
      </c>
      <c r="B4" s="354"/>
      <c r="C4" s="354"/>
      <c r="D4" s="354"/>
      <c r="E4" s="354"/>
      <c r="F4" s="354"/>
      <c r="G4" s="354"/>
      <c r="H4" s="354"/>
      <c r="I4" s="354"/>
      <c r="J4" s="354"/>
      <c r="K4" s="355"/>
    </row>
    <row r="5" spans="1:11" ht="13.5" thickBot="1">
      <c r="A5" s="353" t="s">
        <v>526</v>
      </c>
      <c r="B5" s="354"/>
      <c r="C5" s="354"/>
      <c r="D5" s="354"/>
      <c r="E5" s="354"/>
      <c r="F5" s="354"/>
      <c r="G5" s="354"/>
      <c r="H5" s="354"/>
      <c r="I5" s="354"/>
      <c r="J5" s="354"/>
      <c r="K5" s="355"/>
    </row>
    <row r="6" spans="1:11" ht="13.5" thickBot="1">
      <c r="A6" s="353" t="s">
        <v>329</v>
      </c>
      <c r="B6" s="354"/>
      <c r="C6" s="354"/>
      <c r="D6" s="354"/>
      <c r="E6" s="354"/>
      <c r="F6" s="354"/>
      <c r="G6" s="354"/>
      <c r="H6" s="354"/>
      <c r="I6" s="354"/>
      <c r="J6" s="354"/>
      <c r="K6" s="355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1000"/>
  <sheetViews>
    <sheetView topLeftCell="C10" zoomScale="80" zoomScaleNormal="80" workbookViewId="0">
      <selection activeCell="F21" sqref="F21"/>
    </sheetView>
  </sheetViews>
  <sheetFormatPr baseColWidth="10" defaultColWidth="0" defaultRowHeight="15"/>
  <cols>
    <col min="1" max="2" width="0.28515625" style="268" hidden="1" customWidth="1"/>
    <col min="3" max="3" width="2.7109375" style="268" customWidth="1"/>
    <col min="4" max="4" width="87.140625" style="268" customWidth="1"/>
    <col min="5" max="5" width="21.7109375" style="274" customWidth="1"/>
    <col min="6" max="7" width="20.42578125" style="274" customWidth="1"/>
    <col min="8" max="8" width="10.140625" style="268" customWidth="1"/>
    <col min="9" max="256" width="0" style="268" hidden="1"/>
    <col min="257" max="258" width="0" style="268" hidden="1" customWidth="1"/>
    <col min="259" max="259" width="2.7109375" style="268" customWidth="1"/>
    <col min="260" max="260" width="92.42578125" style="268" customWidth="1"/>
    <col min="261" max="263" width="35.5703125" style="268" customWidth="1"/>
    <col min="264" max="264" width="10.140625" style="268" customWidth="1"/>
    <col min="265" max="512" width="0" style="268" hidden="1"/>
    <col min="513" max="514" width="0" style="268" hidden="1" customWidth="1"/>
    <col min="515" max="515" width="2.7109375" style="268" customWidth="1"/>
    <col min="516" max="516" width="92.42578125" style="268" customWidth="1"/>
    <col min="517" max="519" width="35.5703125" style="268" customWidth="1"/>
    <col min="520" max="520" width="10.140625" style="268" customWidth="1"/>
    <col min="521" max="768" width="0" style="268" hidden="1"/>
    <col min="769" max="770" width="0" style="268" hidden="1" customWidth="1"/>
    <col min="771" max="771" width="2.7109375" style="268" customWidth="1"/>
    <col min="772" max="772" width="92.42578125" style="268" customWidth="1"/>
    <col min="773" max="775" width="35.5703125" style="268" customWidth="1"/>
    <col min="776" max="776" width="10.140625" style="268" customWidth="1"/>
    <col min="777" max="1024" width="0" style="268" hidden="1"/>
    <col min="1025" max="1026" width="0" style="268" hidden="1" customWidth="1"/>
    <col min="1027" max="1027" width="2.7109375" style="268" customWidth="1"/>
    <col min="1028" max="1028" width="92.42578125" style="268" customWidth="1"/>
    <col min="1029" max="1031" width="35.5703125" style="268" customWidth="1"/>
    <col min="1032" max="1032" width="10.140625" style="268" customWidth="1"/>
    <col min="1033" max="1280" width="0" style="268" hidden="1"/>
    <col min="1281" max="1282" width="0" style="268" hidden="1" customWidth="1"/>
    <col min="1283" max="1283" width="2.7109375" style="268" customWidth="1"/>
    <col min="1284" max="1284" width="92.42578125" style="268" customWidth="1"/>
    <col min="1285" max="1287" width="35.5703125" style="268" customWidth="1"/>
    <col min="1288" max="1288" width="10.140625" style="268" customWidth="1"/>
    <col min="1289" max="1536" width="0" style="268" hidden="1"/>
    <col min="1537" max="1538" width="0" style="268" hidden="1" customWidth="1"/>
    <col min="1539" max="1539" width="2.7109375" style="268" customWidth="1"/>
    <col min="1540" max="1540" width="92.42578125" style="268" customWidth="1"/>
    <col min="1541" max="1543" width="35.5703125" style="268" customWidth="1"/>
    <col min="1544" max="1544" width="10.140625" style="268" customWidth="1"/>
    <col min="1545" max="1792" width="0" style="268" hidden="1"/>
    <col min="1793" max="1794" width="0" style="268" hidden="1" customWidth="1"/>
    <col min="1795" max="1795" width="2.7109375" style="268" customWidth="1"/>
    <col min="1796" max="1796" width="92.42578125" style="268" customWidth="1"/>
    <col min="1797" max="1799" width="35.5703125" style="268" customWidth="1"/>
    <col min="1800" max="1800" width="10.140625" style="268" customWidth="1"/>
    <col min="1801" max="2048" width="0" style="268" hidden="1"/>
    <col min="2049" max="2050" width="0" style="268" hidden="1" customWidth="1"/>
    <col min="2051" max="2051" width="2.7109375" style="268" customWidth="1"/>
    <col min="2052" max="2052" width="92.42578125" style="268" customWidth="1"/>
    <col min="2053" max="2055" width="35.5703125" style="268" customWidth="1"/>
    <col min="2056" max="2056" width="10.140625" style="268" customWidth="1"/>
    <col min="2057" max="2304" width="0" style="268" hidden="1"/>
    <col min="2305" max="2306" width="0" style="268" hidden="1" customWidth="1"/>
    <col min="2307" max="2307" width="2.7109375" style="268" customWidth="1"/>
    <col min="2308" max="2308" width="92.42578125" style="268" customWidth="1"/>
    <col min="2309" max="2311" width="35.5703125" style="268" customWidth="1"/>
    <col min="2312" max="2312" width="10.140625" style="268" customWidth="1"/>
    <col min="2313" max="2560" width="0" style="268" hidden="1"/>
    <col min="2561" max="2562" width="0" style="268" hidden="1" customWidth="1"/>
    <col min="2563" max="2563" width="2.7109375" style="268" customWidth="1"/>
    <col min="2564" max="2564" width="92.42578125" style="268" customWidth="1"/>
    <col min="2565" max="2567" width="35.5703125" style="268" customWidth="1"/>
    <col min="2568" max="2568" width="10.140625" style="268" customWidth="1"/>
    <col min="2569" max="2816" width="0" style="268" hidden="1"/>
    <col min="2817" max="2818" width="0" style="268" hidden="1" customWidth="1"/>
    <col min="2819" max="2819" width="2.7109375" style="268" customWidth="1"/>
    <col min="2820" max="2820" width="92.42578125" style="268" customWidth="1"/>
    <col min="2821" max="2823" width="35.5703125" style="268" customWidth="1"/>
    <col min="2824" max="2824" width="10.140625" style="268" customWidth="1"/>
    <col min="2825" max="3072" width="0" style="268" hidden="1"/>
    <col min="3073" max="3074" width="0" style="268" hidden="1" customWidth="1"/>
    <col min="3075" max="3075" width="2.7109375" style="268" customWidth="1"/>
    <col min="3076" max="3076" width="92.42578125" style="268" customWidth="1"/>
    <col min="3077" max="3079" width="35.5703125" style="268" customWidth="1"/>
    <col min="3080" max="3080" width="10.140625" style="268" customWidth="1"/>
    <col min="3081" max="3328" width="0" style="268" hidden="1"/>
    <col min="3329" max="3330" width="0" style="268" hidden="1" customWidth="1"/>
    <col min="3331" max="3331" width="2.7109375" style="268" customWidth="1"/>
    <col min="3332" max="3332" width="92.42578125" style="268" customWidth="1"/>
    <col min="3333" max="3335" width="35.5703125" style="268" customWidth="1"/>
    <col min="3336" max="3336" width="10.140625" style="268" customWidth="1"/>
    <col min="3337" max="3584" width="0" style="268" hidden="1"/>
    <col min="3585" max="3586" width="0" style="268" hidden="1" customWidth="1"/>
    <col min="3587" max="3587" width="2.7109375" style="268" customWidth="1"/>
    <col min="3588" max="3588" width="92.42578125" style="268" customWidth="1"/>
    <col min="3589" max="3591" width="35.5703125" style="268" customWidth="1"/>
    <col min="3592" max="3592" width="10.140625" style="268" customWidth="1"/>
    <col min="3593" max="3840" width="0" style="268" hidden="1"/>
    <col min="3841" max="3842" width="0" style="268" hidden="1" customWidth="1"/>
    <col min="3843" max="3843" width="2.7109375" style="268" customWidth="1"/>
    <col min="3844" max="3844" width="92.42578125" style="268" customWidth="1"/>
    <col min="3845" max="3847" width="35.5703125" style="268" customWidth="1"/>
    <col min="3848" max="3848" width="10.140625" style="268" customWidth="1"/>
    <col min="3849" max="4096" width="0" style="268" hidden="1"/>
    <col min="4097" max="4098" width="0" style="268" hidden="1" customWidth="1"/>
    <col min="4099" max="4099" width="2.7109375" style="268" customWidth="1"/>
    <col min="4100" max="4100" width="92.42578125" style="268" customWidth="1"/>
    <col min="4101" max="4103" width="35.5703125" style="268" customWidth="1"/>
    <col min="4104" max="4104" width="10.140625" style="268" customWidth="1"/>
    <col min="4105" max="4352" width="0" style="268" hidden="1"/>
    <col min="4353" max="4354" width="0" style="268" hidden="1" customWidth="1"/>
    <col min="4355" max="4355" width="2.7109375" style="268" customWidth="1"/>
    <col min="4356" max="4356" width="92.42578125" style="268" customWidth="1"/>
    <col min="4357" max="4359" width="35.5703125" style="268" customWidth="1"/>
    <col min="4360" max="4360" width="10.140625" style="268" customWidth="1"/>
    <col min="4361" max="4608" width="0" style="268" hidden="1"/>
    <col min="4609" max="4610" width="0" style="268" hidden="1" customWidth="1"/>
    <col min="4611" max="4611" width="2.7109375" style="268" customWidth="1"/>
    <col min="4612" max="4612" width="92.42578125" style="268" customWidth="1"/>
    <col min="4613" max="4615" width="35.5703125" style="268" customWidth="1"/>
    <col min="4616" max="4616" width="10.140625" style="268" customWidth="1"/>
    <col min="4617" max="4864" width="0" style="268" hidden="1"/>
    <col min="4865" max="4866" width="0" style="268" hidden="1" customWidth="1"/>
    <col min="4867" max="4867" width="2.7109375" style="268" customWidth="1"/>
    <col min="4868" max="4868" width="92.42578125" style="268" customWidth="1"/>
    <col min="4869" max="4871" width="35.5703125" style="268" customWidth="1"/>
    <col min="4872" max="4872" width="10.140625" style="268" customWidth="1"/>
    <col min="4873" max="5120" width="0" style="268" hidden="1"/>
    <col min="5121" max="5122" width="0" style="268" hidden="1" customWidth="1"/>
    <col min="5123" max="5123" width="2.7109375" style="268" customWidth="1"/>
    <col min="5124" max="5124" width="92.42578125" style="268" customWidth="1"/>
    <col min="5125" max="5127" width="35.5703125" style="268" customWidth="1"/>
    <col min="5128" max="5128" width="10.140625" style="268" customWidth="1"/>
    <col min="5129" max="5376" width="0" style="268" hidden="1"/>
    <col min="5377" max="5378" width="0" style="268" hidden="1" customWidth="1"/>
    <col min="5379" max="5379" width="2.7109375" style="268" customWidth="1"/>
    <col min="5380" max="5380" width="92.42578125" style="268" customWidth="1"/>
    <col min="5381" max="5383" width="35.5703125" style="268" customWidth="1"/>
    <col min="5384" max="5384" width="10.140625" style="268" customWidth="1"/>
    <col min="5385" max="5632" width="0" style="268" hidden="1"/>
    <col min="5633" max="5634" width="0" style="268" hidden="1" customWidth="1"/>
    <col min="5635" max="5635" width="2.7109375" style="268" customWidth="1"/>
    <col min="5636" max="5636" width="92.42578125" style="268" customWidth="1"/>
    <col min="5637" max="5639" width="35.5703125" style="268" customWidth="1"/>
    <col min="5640" max="5640" width="10.140625" style="268" customWidth="1"/>
    <col min="5641" max="5888" width="0" style="268" hidden="1"/>
    <col min="5889" max="5890" width="0" style="268" hidden="1" customWidth="1"/>
    <col min="5891" max="5891" width="2.7109375" style="268" customWidth="1"/>
    <col min="5892" max="5892" width="92.42578125" style="268" customWidth="1"/>
    <col min="5893" max="5895" width="35.5703125" style="268" customWidth="1"/>
    <col min="5896" max="5896" width="10.140625" style="268" customWidth="1"/>
    <col min="5897" max="6144" width="0" style="268" hidden="1"/>
    <col min="6145" max="6146" width="0" style="268" hidden="1" customWidth="1"/>
    <col min="6147" max="6147" width="2.7109375" style="268" customWidth="1"/>
    <col min="6148" max="6148" width="92.42578125" style="268" customWidth="1"/>
    <col min="6149" max="6151" width="35.5703125" style="268" customWidth="1"/>
    <col min="6152" max="6152" width="10.140625" style="268" customWidth="1"/>
    <col min="6153" max="6400" width="0" style="268" hidden="1"/>
    <col min="6401" max="6402" width="0" style="268" hidden="1" customWidth="1"/>
    <col min="6403" max="6403" width="2.7109375" style="268" customWidth="1"/>
    <col min="6404" max="6404" width="92.42578125" style="268" customWidth="1"/>
    <col min="6405" max="6407" width="35.5703125" style="268" customWidth="1"/>
    <col min="6408" max="6408" width="10.140625" style="268" customWidth="1"/>
    <col min="6409" max="6656" width="0" style="268" hidden="1"/>
    <col min="6657" max="6658" width="0" style="268" hidden="1" customWidth="1"/>
    <col min="6659" max="6659" width="2.7109375" style="268" customWidth="1"/>
    <col min="6660" max="6660" width="92.42578125" style="268" customWidth="1"/>
    <col min="6661" max="6663" width="35.5703125" style="268" customWidth="1"/>
    <col min="6664" max="6664" width="10.140625" style="268" customWidth="1"/>
    <col min="6665" max="6912" width="0" style="268" hidden="1"/>
    <col min="6913" max="6914" width="0" style="268" hidden="1" customWidth="1"/>
    <col min="6915" max="6915" width="2.7109375" style="268" customWidth="1"/>
    <col min="6916" max="6916" width="92.42578125" style="268" customWidth="1"/>
    <col min="6917" max="6919" width="35.5703125" style="268" customWidth="1"/>
    <col min="6920" max="6920" width="10.140625" style="268" customWidth="1"/>
    <col min="6921" max="7168" width="0" style="268" hidden="1"/>
    <col min="7169" max="7170" width="0" style="268" hidden="1" customWidth="1"/>
    <col min="7171" max="7171" width="2.7109375" style="268" customWidth="1"/>
    <col min="7172" max="7172" width="92.42578125" style="268" customWidth="1"/>
    <col min="7173" max="7175" width="35.5703125" style="268" customWidth="1"/>
    <col min="7176" max="7176" width="10.140625" style="268" customWidth="1"/>
    <col min="7177" max="7424" width="0" style="268" hidden="1"/>
    <col min="7425" max="7426" width="0" style="268" hidden="1" customWidth="1"/>
    <col min="7427" max="7427" width="2.7109375" style="268" customWidth="1"/>
    <col min="7428" max="7428" width="92.42578125" style="268" customWidth="1"/>
    <col min="7429" max="7431" width="35.5703125" style="268" customWidth="1"/>
    <col min="7432" max="7432" width="10.140625" style="268" customWidth="1"/>
    <col min="7433" max="7680" width="0" style="268" hidden="1"/>
    <col min="7681" max="7682" width="0" style="268" hidden="1" customWidth="1"/>
    <col min="7683" max="7683" width="2.7109375" style="268" customWidth="1"/>
    <col min="7684" max="7684" width="92.42578125" style="268" customWidth="1"/>
    <col min="7685" max="7687" width="35.5703125" style="268" customWidth="1"/>
    <col min="7688" max="7688" width="10.140625" style="268" customWidth="1"/>
    <col min="7689" max="7936" width="0" style="268" hidden="1"/>
    <col min="7937" max="7938" width="0" style="268" hidden="1" customWidth="1"/>
    <col min="7939" max="7939" width="2.7109375" style="268" customWidth="1"/>
    <col min="7940" max="7940" width="92.42578125" style="268" customWidth="1"/>
    <col min="7941" max="7943" width="35.5703125" style="268" customWidth="1"/>
    <col min="7944" max="7944" width="10.140625" style="268" customWidth="1"/>
    <col min="7945" max="8192" width="0" style="268" hidden="1"/>
    <col min="8193" max="8194" width="0" style="268" hidden="1" customWidth="1"/>
    <col min="8195" max="8195" width="2.7109375" style="268" customWidth="1"/>
    <col min="8196" max="8196" width="92.42578125" style="268" customWidth="1"/>
    <col min="8197" max="8199" width="35.5703125" style="268" customWidth="1"/>
    <col min="8200" max="8200" width="10.140625" style="268" customWidth="1"/>
    <col min="8201" max="8448" width="0" style="268" hidden="1"/>
    <col min="8449" max="8450" width="0" style="268" hidden="1" customWidth="1"/>
    <col min="8451" max="8451" width="2.7109375" style="268" customWidth="1"/>
    <col min="8452" max="8452" width="92.42578125" style="268" customWidth="1"/>
    <col min="8453" max="8455" width="35.5703125" style="268" customWidth="1"/>
    <col min="8456" max="8456" width="10.140625" style="268" customWidth="1"/>
    <col min="8457" max="8704" width="0" style="268" hidden="1"/>
    <col min="8705" max="8706" width="0" style="268" hidden="1" customWidth="1"/>
    <col min="8707" max="8707" width="2.7109375" style="268" customWidth="1"/>
    <col min="8708" max="8708" width="92.42578125" style="268" customWidth="1"/>
    <col min="8709" max="8711" width="35.5703125" style="268" customWidth="1"/>
    <col min="8712" max="8712" width="10.140625" style="268" customWidth="1"/>
    <col min="8713" max="8960" width="0" style="268" hidden="1"/>
    <col min="8961" max="8962" width="0" style="268" hidden="1" customWidth="1"/>
    <col min="8963" max="8963" width="2.7109375" style="268" customWidth="1"/>
    <col min="8964" max="8964" width="92.42578125" style="268" customWidth="1"/>
    <col min="8965" max="8967" width="35.5703125" style="268" customWidth="1"/>
    <col min="8968" max="8968" width="10.140625" style="268" customWidth="1"/>
    <col min="8969" max="9216" width="0" style="268" hidden="1"/>
    <col min="9217" max="9218" width="0" style="268" hidden="1" customWidth="1"/>
    <col min="9219" max="9219" width="2.7109375" style="268" customWidth="1"/>
    <col min="9220" max="9220" width="92.42578125" style="268" customWidth="1"/>
    <col min="9221" max="9223" width="35.5703125" style="268" customWidth="1"/>
    <col min="9224" max="9224" width="10.140625" style="268" customWidth="1"/>
    <col min="9225" max="9472" width="0" style="268" hidden="1"/>
    <col min="9473" max="9474" width="0" style="268" hidden="1" customWidth="1"/>
    <col min="9475" max="9475" width="2.7109375" style="268" customWidth="1"/>
    <col min="9476" max="9476" width="92.42578125" style="268" customWidth="1"/>
    <col min="9477" max="9479" width="35.5703125" style="268" customWidth="1"/>
    <col min="9480" max="9480" width="10.140625" style="268" customWidth="1"/>
    <col min="9481" max="9728" width="0" style="268" hidden="1"/>
    <col min="9729" max="9730" width="0" style="268" hidden="1" customWidth="1"/>
    <col min="9731" max="9731" width="2.7109375" style="268" customWidth="1"/>
    <col min="9732" max="9732" width="92.42578125" style="268" customWidth="1"/>
    <col min="9733" max="9735" width="35.5703125" style="268" customWidth="1"/>
    <col min="9736" max="9736" width="10.140625" style="268" customWidth="1"/>
    <col min="9737" max="9984" width="0" style="268" hidden="1"/>
    <col min="9985" max="9986" width="0" style="268" hidden="1" customWidth="1"/>
    <col min="9987" max="9987" width="2.7109375" style="268" customWidth="1"/>
    <col min="9988" max="9988" width="92.42578125" style="268" customWidth="1"/>
    <col min="9989" max="9991" width="35.5703125" style="268" customWidth="1"/>
    <col min="9992" max="9992" width="10.140625" style="268" customWidth="1"/>
    <col min="9993" max="10240" width="0" style="268" hidden="1"/>
    <col min="10241" max="10242" width="0" style="268" hidden="1" customWidth="1"/>
    <col min="10243" max="10243" width="2.7109375" style="268" customWidth="1"/>
    <col min="10244" max="10244" width="92.42578125" style="268" customWidth="1"/>
    <col min="10245" max="10247" width="35.5703125" style="268" customWidth="1"/>
    <col min="10248" max="10248" width="10.140625" style="268" customWidth="1"/>
    <col min="10249" max="10496" width="0" style="268" hidden="1"/>
    <col min="10497" max="10498" width="0" style="268" hidden="1" customWidth="1"/>
    <col min="10499" max="10499" width="2.7109375" style="268" customWidth="1"/>
    <col min="10500" max="10500" width="92.42578125" style="268" customWidth="1"/>
    <col min="10501" max="10503" width="35.5703125" style="268" customWidth="1"/>
    <col min="10504" max="10504" width="10.140625" style="268" customWidth="1"/>
    <col min="10505" max="10752" width="0" style="268" hidden="1"/>
    <col min="10753" max="10754" width="0" style="268" hidden="1" customWidth="1"/>
    <col min="10755" max="10755" width="2.7109375" style="268" customWidth="1"/>
    <col min="10756" max="10756" width="92.42578125" style="268" customWidth="1"/>
    <col min="10757" max="10759" width="35.5703125" style="268" customWidth="1"/>
    <col min="10760" max="10760" width="10.140625" style="268" customWidth="1"/>
    <col min="10761" max="11008" width="0" style="268" hidden="1"/>
    <col min="11009" max="11010" width="0" style="268" hidden="1" customWidth="1"/>
    <col min="11011" max="11011" width="2.7109375" style="268" customWidth="1"/>
    <col min="11012" max="11012" width="92.42578125" style="268" customWidth="1"/>
    <col min="11013" max="11015" width="35.5703125" style="268" customWidth="1"/>
    <col min="11016" max="11016" width="10.140625" style="268" customWidth="1"/>
    <col min="11017" max="11264" width="0" style="268" hidden="1"/>
    <col min="11265" max="11266" width="0" style="268" hidden="1" customWidth="1"/>
    <col min="11267" max="11267" width="2.7109375" style="268" customWidth="1"/>
    <col min="11268" max="11268" width="92.42578125" style="268" customWidth="1"/>
    <col min="11269" max="11271" width="35.5703125" style="268" customWidth="1"/>
    <col min="11272" max="11272" width="10.140625" style="268" customWidth="1"/>
    <col min="11273" max="11520" width="0" style="268" hidden="1"/>
    <col min="11521" max="11522" width="0" style="268" hidden="1" customWidth="1"/>
    <col min="11523" max="11523" width="2.7109375" style="268" customWidth="1"/>
    <col min="11524" max="11524" width="92.42578125" style="268" customWidth="1"/>
    <col min="11525" max="11527" width="35.5703125" style="268" customWidth="1"/>
    <col min="11528" max="11528" width="10.140625" style="268" customWidth="1"/>
    <col min="11529" max="11776" width="0" style="268" hidden="1"/>
    <col min="11777" max="11778" width="0" style="268" hidden="1" customWidth="1"/>
    <col min="11779" max="11779" width="2.7109375" style="268" customWidth="1"/>
    <col min="11780" max="11780" width="92.42578125" style="268" customWidth="1"/>
    <col min="11781" max="11783" width="35.5703125" style="268" customWidth="1"/>
    <col min="11784" max="11784" width="10.140625" style="268" customWidth="1"/>
    <col min="11785" max="12032" width="0" style="268" hidden="1"/>
    <col min="12033" max="12034" width="0" style="268" hidden="1" customWidth="1"/>
    <col min="12035" max="12035" width="2.7109375" style="268" customWidth="1"/>
    <col min="12036" max="12036" width="92.42578125" style="268" customWidth="1"/>
    <col min="12037" max="12039" width="35.5703125" style="268" customWidth="1"/>
    <col min="12040" max="12040" width="10.140625" style="268" customWidth="1"/>
    <col min="12041" max="12288" width="0" style="268" hidden="1"/>
    <col min="12289" max="12290" width="0" style="268" hidden="1" customWidth="1"/>
    <col min="12291" max="12291" width="2.7109375" style="268" customWidth="1"/>
    <col min="12292" max="12292" width="92.42578125" style="268" customWidth="1"/>
    <col min="12293" max="12295" width="35.5703125" style="268" customWidth="1"/>
    <col min="12296" max="12296" width="10.140625" style="268" customWidth="1"/>
    <col min="12297" max="12544" width="0" style="268" hidden="1"/>
    <col min="12545" max="12546" width="0" style="268" hidden="1" customWidth="1"/>
    <col min="12547" max="12547" width="2.7109375" style="268" customWidth="1"/>
    <col min="12548" max="12548" width="92.42578125" style="268" customWidth="1"/>
    <col min="12549" max="12551" width="35.5703125" style="268" customWidth="1"/>
    <col min="12552" max="12552" width="10.140625" style="268" customWidth="1"/>
    <col min="12553" max="12800" width="0" style="268" hidden="1"/>
    <col min="12801" max="12802" width="0" style="268" hidden="1" customWidth="1"/>
    <col min="12803" max="12803" width="2.7109375" style="268" customWidth="1"/>
    <col min="12804" max="12804" width="92.42578125" style="268" customWidth="1"/>
    <col min="12805" max="12807" width="35.5703125" style="268" customWidth="1"/>
    <col min="12808" max="12808" width="10.140625" style="268" customWidth="1"/>
    <col min="12809" max="13056" width="0" style="268" hidden="1"/>
    <col min="13057" max="13058" width="0" style="268" hidden="1" customWidth="1"/>
    <col min="13059" max="13059" width="2.7109375" style="268" customWidth="1"/>
    <col min="13060" max="13060" width="92.42578125" style="268" customWidth="1"/>
    <col min="13061" max="13063" width="35.5703125" style="268" customWidth="1"/>
    <col min="13064" max="13064" width="10.140625" style="268" customWidth="1"/>
    <col min="13065" max="13312" width="0" style="268" hidden="1"/>
    <col min="13313" max="13314" width="0" style="268" hidden="1" customWidth="1"/>
    <col min="13315" max="13315" width="2.7109375" style="268" customWidth="1"/>
    <col min="13316" max="13316" width="92.42578125" style="268" customWidth="1"/>
    <col min="13317" max="13319" width="35.5703125" style="268" customWidth="1"/>
    <col min="13320" max="13320" width="10.140625" style="268" customWidth="1"/>
    <col min="13321" max="13568" width="0" style="268" hidden="1"/>
    <col min="13569" max="13570" width="0" style="268" hidden="1" customWidth="1"/>
    <col min="13571" max="13571" width="2.7109375" style="268" customWidth="1"/>
    <col min="13572" max="13572" width="92.42578125" style="268" customWidth="1"/>
    <col min="13573" max="13575" width="35.5703125" style="268" customWidth="1"/>
    <col min="13576" max="13576" width="10.140625" style="268" customWidth="1"/>
    <col min="13577" max="13824" width="0" style="268" hidden="1"/>
    <col min="13825" max="13826" width="0" style="268" hidden="1" customWidth="1"/>
    <col min="13827" max="13827" width="2.7109375" style="268" customWidth="1"/>
    <col min="13828" max="13828" width="92.42578125" style="268" customWidth="1"/>
    <col min="13829" max="13831" width="35.5703125" style="268" customWidth="1"/>
    <col min="13832" max="13832" width="10.140625" style="268" customWidth="1"/>
    <col min="13833" max="14080" width="0" style="268" hidden="1"/>
    <col min="14081" max="14082" width="0" style="268" hidden="1" customWidth="1"/>
    <col min="14083" max="14083" width="2.7109375" style="268" customWidth="1"/>
    <col min="14084" max="14084" width="92.42578125" style="268" customWidth="1"/>
    <col min="14085" max="14087" width="35.5703125" style="268" customWidth="1"/>
    <col min="14088" max="14088" width="10.140625" style="268" customWidth="1"/>
    <col min="14089" max="14336" width="0" style="268" hidden="1"/>
    <col min="14337" max="14338" width="0" style="268" hidden="1" customWidth="1"/>
    <col min="14339" max="14339" width="2.7109375" style="268" customWidth="1"/>
    <col min="14340" max="14340" width="92.42578125" style="268" customWidth="1"/>
    <col min="14341" max="14343" width="35.5703125" style="268" customWidth="1"/>
    <col min="14344" max="14344" width="10.140625" style="268" customWidth="1"/>
    <col min="14345" max="14592" width="0" style="268" hidden="1"/>
    <col min="14593" max="14594" width="0" style="268" hidden="1" customWidth="1"/>
    <col min="14595" max="14595" width="2.7109375" style="268" customWidth="1"/>
    <col min="14596" max="14596" width="92.42578125" style="268" customWidth="1"/>
    <col min="14597" max="14599" width="35.5703125" style="268" customWidth="1"/>
    <col min="14600" max="14600" width="10.140625" style="268" customWidth="1"/>
    <col min="14601" max="14848" width="0" style="268" hidden="1"/>
    <col min="14849" max="14850" width="0" style="268" hidden="1" customWidth="1"/>
    <col min="14851" max="14851" width="2.7109375" style="268" customWidth="1"/>
    <col min="14852" max="14852" width="92.42578125" style="268" customWidth="1"/>
    <col min="14853" max="14855" width="35.5703125" style="268" customWidth="1"/>
    <col min="14856" max="14856" width="10.140625" style="268" customWidth="1"/>
    <col min="14857" max="15104" width="0" style="268" hidden="1"/>
    <col min="15105" max="15106" width="0" style="268" hidden="1" customWidth="1"/>
    <col min="15107" max="15107" width="2.7109375" style="268" customWidth="1"/>
    <col min="15108" max="15108" width="92.42578125" style="268" customWidth="1"/>
    <col min="15109" max="15111" width="35.5703125" style="268" customWidth="1"/>
    <col min="15112" max="15112" width="10.140625" style="268" customWidth="1"/>
    <col min="15113" max="15360" width="0" style="268" hidden="1"/>
    <col min="15361" max="15362" width="0" style="268" hidden="1" customWidth="1"/>
    <col min="15363" max="15363" width="2.7109375" style="268" customWidth="1"/>
    <col min="15364" max="15364" width="92.42578125" style="268" customWidth="1"/>
    <col min="15365" max="15367" width="35.5703125" style="268" customWidth="1"/>
    <col min="15368" max="15368" width="10.140625" style="268" customWidth="1"/>
    <col min="15369" max="15616" width="0" style="268" hidden="1"/>
    <col min="15617" max="15618" width="0" style="268" hidden="1" customWidth="1"/>
    <col min="15619" max="15619" width="2.7109375" style="268" customWidth="1"/>
    <col min="15620" max="15620" width="92.42578125" style="268" customWidth="1"/>
    <col min="15621" max="15623" width="35.5703125" style="268" customWidth="1"/>
    <col min="15624" max="15624" width="10.140625" style="268" customWidth="1"/>
    <col min="15625" max="15872" width="0" style="268" hidden="1"/>
    <col min="15873" max="15874" width="0" style="268" hidden="1" customWidth="1"/>
    <col min="15875" max="15875" width="2.7109375" style="268" customWidth="1"/>
    <col min="15876" max="15876" width="92.42578125" style="268" customWidth="1"/>
    <col min="15877" max="15879" width="35.5703125" style="268" customWidth="1"/>
    <col min="15880" max="15880" width="10.140625" style="268" customWidth="1"/>
    <col min="15881" max="16128" width="0" style="268" hidden="1"/>
    <col min="16129" max="16130" width="0" style="268" hidden="1" customWidth="1"/>
    <col min="16131" max="16131" width="2.7109375" style="268" customWidth="1"/>
    <col min="16132" max="16132" width="92.42578125" style="268" customWidth="1"/>
    <col min="16133" max="16135" width="35.5703125" style="268" customWidth="1"/>
    <col min="16136" max="16136" width="10.140625" style="268" customWidth="1"/>
    <col min="16137" max="16384" width="0" style="268" hidden="1"/>
  </cols>
  <sheetData>
    <row r="1" spans="1:260">
      <c r="A1" s="265"/>
      <c r="B1" s="265"/>
      <c r="C1" s="265"/>
      <c r="D1" s="265"/>
      <c r="E1" s="266"/>
      <c r="F1" s="266"/>
      <c r="G1" s="266"/>
      <c r="H1" s="265"/>
      <c r="I1" s="265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</row>
    <row r="2" spans="1:260">
      <c r="A2" s="265"/>
      <c r="B2" s="265"/>
      <c r="C2" s="265"/>
      <c r="D2" s="265"/>
      <c r="E2" s="266"/>
      <c r="F2" s="266"/>
      <c r="G2" s="266"/>
      <c r="H2" s="265"/>
      <c r="I2" s="265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</row>
    <row r="3" spans="1:260" ht="15.75">
      <c r="A3" s="265"/>
      <c r="B3" s="265"/>
      <c r="C3" s="265"/>
      <c r="D3" s="358" t="s">
        <v>328</v>
      </c>
      <c r="E3" s="358"/>
      <c r="F3" s="358"/>
      <c r="G3" s="358"/>
      <c r="H3" s="265"/>
      <c r="I3" s="265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</row>
    <row r="4" spans="1:260">
      <c r="A4" s="265"/>
      <c r="B4" s="265"/>
      <c r="C4" s="265"/>
      <c r="D4" s="265"/>
      <c r="E4" s="266"/>
      <c r="F4" s="266"/>
      <c r="G4" s="266"/>
      <c r="H4" s="265"/>
      <c r="I4" s="265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</row>
    <row r="5" spans="1:260">
      <c r="A5" s="265"/>
      <c r="B5" s="265"/>
      <c r="C5" s="265"/>
      <c r="D5" s="359" t="s">
        <v>521</v>
      </c>
      <c r="E5" s="360"/>
      <c r="F5" s="360"/>
      <c r="G5" s="361"/>
      <c r="H5" s="265"/>
      <c r="I5" s="265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</row>
    <row r="6" spans="1:260">
      <c r="A6" s="265"/>
      <c r="B6" s="265"/>
      <c r="C6" s="265"/>
      <c r="D6" s="362" t="s">
        <v>328</v>
      </c>
      <c r="E6" s="363"/>
      <c r="F6" s="363"/>
      <c r="G6" s="364"/>
      <c r="H6" s="265"/>
      <c r="I6" s="265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</row>
    <row r="7" spans="1:260">
      <c r="A7" s="265"/>
      <c r="B7" s="265"/>
      <c r="C7" s="265"/>
      <c r="D7" s="365" t="s">
        <v>525</v>
      </c>
      <c r="E7" s="366"/>
      <c r="F7" s="366"/>
      <c r="G7" s="367"/>
      <c r="H7" s="265"/>
      <c r="I7" s="265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</row>
    <row r="8" spans="1:260">
      <c r="A8" s="265"/>
      <c r="B8" s="265"/>
      <c r="C8" s="265"/>
      <c r="D8" s="368" t="s">
        <v>329</v>
      </c>
      <c r="E8" s="369"/>
      <c r="F8" s="369"/>
      <c r="G8" s="370"/>
      <c r="H8" s="265"/>
      <c r="I8" s="265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</row>
    <row r="9" spans="1:260">
      <c r="A9" s="265"/>
      <c r="B9" s="265"/>
      <c r="C9" s="265"/>
      <c r="D9" s="265"/>
      <c r="E9" s="266"/>
      <c r="F9" s="266"/>
      <c r="G9" s="266"/>
      <c r="H9" s="265"/>
      <c r="I9" s="265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</row>
    <row r="10" spans="1:260" ht="30">
      <c r="A10" s="265"/>
      <c r="B10" s="265"/>
      <c r="C10" s="265"/>
      <c r="D10" s="269" t="s">
        <v>330</v>
      </c>
      <c r="E10" s="270" t="s">
        <v>368</v>
      </c>
      <c r="F10" s="270" t="s">
        <v>153</v>
      </c>
      <c r="G10" s="270" t="s">
        <v>369</v>
      </c>
      <c r="H10" s="265"/>
      <c r="I10" s="265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</row>
    <row r="11" spans="1:260" ht="15.75">
      <c r="A11" s="265"/>
      <c r="B11" s="265"/>
      <c r="C11" s="265"/>
      <c r="D11" s="271" t="s">
        <v>331</v>
      </c>
      <c r="E11" s="272">
        <f>+E12+E13+E14</f>
        <v>711961171.63999999</v>
      </c>
      <c r="F11" s="272">
        <f>+F12+F13+F14</f>
        <v>287949090.16000003</v>
      </c>
      <c r="G11" s="272">
        <f>+G12+G13+G14</f>
        <v>282557320.66000003</v>
      </c>
      <c r="H11" s="265"/>
      <c r="I11" s="273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IZ11" s="274"/>
    </row>
    <row r="12" spans="1:260">
      <c r="A12" s="265"/>
      <c r="B12" s="265"/>
      <c r="C12" s="265"/>
      <c r="D12" s="275" t="s">
        <v>332</v>
      </c>
      <c r="E12" s="276">
        <f>+E41</f>
        <v>453677898.63999999</v>
      </c>
      <c r="F12" s="276">
        <f>+F41</f>
        <v>153165298.73000002</v>
      </c>
      <c r="G12" s="276">
        <f>+G41</f>
        <v>152823529.23000002</v>
      </c>
      <c r="H12" s="265"/>
      <c r="I12" s="273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</row>
    <row r="13" spans="1:260">
      <c r="A13" s="265"/>
      <c r="B13" s="265"/>
      <c r="C13" s="265"/>
      <c r="D13" s="275" t="s">
        <v>333</v>
      </c>
      <c r="E13" s="277">
        <f>+E51</f>
        <v>258283273</v>
      </c>
      <c r="F13" s="277">
        <f>+F51</f>
        <v>134783791.43000001</v>
      </c>
      <c r="G13" s="277">
        <f>+G51</f>
        <v>129733791.42999999</v>
      </c>
      <c r="H13" s="265"/>
      <c r="I13" s="265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</row>
    <row r="14" spans="1:260">
      <c r="A14" s="265"/>
      <c r="B14" s="265"/>
      <c r="C14" s="265"/>
      <c r="D14" s="275" t="s">
        <v>334</v>
      </c>
      <c r="E14" s="277">
        <f>+E42+E52</f>
        <v>0</v>
      </c>
      <c r="F14" s="277">
        <f>+F42+F52</f>
        <v>0</v>
      </c>
      <c r="G14" s="277">
        <f>+G42+G52</f>
        <v>0</v>
      </c>
      <c r="H14" s="265"/>
      <c r="I14" s="265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</row>
    <row r="15" spans="1:260" ht="17.25">
      <c r="A15" s="265"/>
      <c r="B15" s="265"/>
      <c r="C15" s="265"/>
      <c r="D15" s="271" t="s">
        <v>335</v>
      </c>
      <c r="E15" s="272">
        <f>+E16+E17</f>
        <v>711961171.63999999</v>
      </c>
      <c r="F15" s="272">
        <f t="shared" ref="F15:G15" si="0">+F16+F17</f>
        <v>260009830.23000002</v>
      </c>
      <c r="G15" s="272">
        <f t="shared" si="0"/>
        <v>248436147.71999997</v>
      </c>
      <c r="H15" s="265"/>
      <c r="I15" s="273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</row>
    <row r="16" spans="1:260">
      <c r="A16" s="265"/>
      <c r="B16" s="265"/>
      <c r="C16" s="265"/>
      <c r="D16" s="275" t="s">
        <v>336</v>
      </c>
      <c r="E16" s="277">
        <f>+E45</f>
        <v>453677898.63999999</v>
      </c>
      <c r="F16" s="277">
        <f>+F45</f>
        <v>127394307.12</v>
      </c>
      <c r="G16" s="277">
        <f>+G45</f>
        <v>121572624.41999999</v>
      </c>
      <c r="H16" s="265"/>
      <c r="I16" s="273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</row>
    <row r="17" spans="1:260">
      <c r="A17" s="265"/>
      <c r="B17" s="265"/>
      <c r="C17" s="265"/>
      <c r="D17" s="275" t="s">
        <v>337</v>
      </c>
      <c r="E17" s="277">
        <f>+E55</f>
        <v>258283273</v>
      </c>
      <c r="F17" s="277">
        <f>+F55</f>
        <v>132615523.11</v>
      </c>
      <c r="G17" s="277">
        <f>+G55</f>
        <v>126863523.3</v>
      </c>
      <c r="H17" s="371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  <c r="BS17" s="372"/>
      <c r="BT17" s="372"/>
      <c r="BU17" s="372"/>
      <c r="BV17" s="372"/>
      <c r="BW17" s="372"/>
      <c r="BX17" s="372"/>
      <c r="BY17" s="372"/>
      <c r="BZ17" s="372"/>
      <c r="CA17" s="372"/>
      <c r="CB17" s="372"/>
      <c r="CC17" s="372"/>
      <c r="CD17" s="372"/>
      <c r="CE17" s="372"/>
      <c r="CF17" s="372"/>
      <c r="CG17" s="372"/>
      <c r="CH17" s="372"/>
      <c r="CI17" s="372"/>
      <c r="CJ17" s="372"/>
      <c r="CK17" s="372"/>
      <c r="CL17" s="372"/>
      <c r="CM17" s="372"/>
      <c r="CN17" s="372"/>
      <c r="CO17" s="372"/>
      <c r="CP17" s="372"/>
      <c r="CQ17" s="372"/>
      <c r="CR17" s="372"/>
      <c r="CS17" s="372"/>
      <c r="CT17" s="372"/>
      <c r="CU17" s="372"/>
      <c r="CV17" s="372"/>
      <c r="CW17" s="372"/>
      <c r="CX17" s="372"/>
      <c r="CY17" s="372"/>
      <c r="CZ17" s="372"/>
      <c r="DA17" s="372"/>
      <c r="DB17" s="372"/>
      <c r="DC17" s="372"/>
      <c r="DD17" s="372"/>
      <c r="DE17" s="372"/>
      <c r="DF17" s="372"/>
      <c r="DG17" s="372"/>
      <c r="DH17" s="372"/>
      <c r="DI17" s="372"/>
      <c r="DJ17" s="372"/>
      <c r="DK17" s="372"/>
      <c r="DL17" s="372"/>
      <c r="DM17" s="372"/>
      <c r="DN17" s="372"/>
      <c r="DO17" s="372"/>
      <c r="DP17" s="372"/>
      <c r="DQ17" s="372"/>
      <c r="DR17" s="372"/>
      <c r="DS17" s="372"/>
      <c r="DT17" s="372"/>
      <c r="DU17" s="372"/>
      <c r="DV17" s="372"/>
      <c r="DW17" s="372"/>
      <c r="DX17" s="372"/>
      <c r="DY17" s="372"/>
      <c r="DZ17" s="372"/>
      <c r="EA17" s="372"/>
      <c r="EB17" s="372"/>
      <c r="EC17" s="372"/>
      <c r="ED17" s="372"/>
      <c r="EE17" s="372"/>
      <c r="EF17" s="372"/>
      <c r="EG17" s="372"/>
      <c r="EH17" s="372"/>
      <c r="EI17" s="372"/>
      <c r="EJ17" s="372"/>
      <c r="EK17" s="372"/>
      <c r="EL17" s="372"/>
      <c r="EM17" s="372"/>
      <c r="EN17" s="372"/>
      <c r="EO17" s="372"/>
      <c r="EP17" s="372"/>
      <c r="EQ17" s="372"/>
      <c r="ER17" s="372"/>
      <c r="ES17" s="372"/>
      <c r="ET17" s="372"/>
      <c r="EU17" s="372"/>
      <c r="EV17" s="372"/>
      <c r="EW17" s="372"/>
      <c r="EX17" s="372"/>
      <c r="EY17" s="372"/>
      <c r="EZ17" s="372"/>
      <c r="FA17" s="372"/>
      <c r="FB17" s="372"/>
      <c r="FC17" s="372"/>
      <c r="FD17" s="372"/>
      <c r="FE17" s="372"/>
      <c r="FF17" s="372"/>
      <c r="FG17" s="372"/>
      <c r="FH17" s="372"/>
      <c r="FI17" s="372"/>
      <c r="FJ17" s="372"/>
      <c r="FK17" s="372"/>
      <c r="FL17" s="372"/>
      <c r="FM17" s="372"/>
      <c r="FN17" s="372"/>
      <c r="FO17" s="372"/>
      <c r="FP17" s="372"/>
      <c r="FQ17" s="372"/>
      <c r="FR17" s="372"/>
      <c r="FS17" s="372"/>
      <c r="FT17" s="372"/>
      <c r="FU17" s="372"/>
      <c r="FV17" s="372"/>
      <c r="FW17" s="372"/>
      <c r="FX17" s="372"/>
      <c r="FY17" s="372"/>
      <c r="FZ17" s="372"/>
      <c r="GA17" s="372"/>
      <c r="GB17" s="372"/>
      <c r="GC17" s="372"/>
      <c r="GD17" s="372"/>
      <c r="GE17" s="372"/>
      <c r="GF17" s="372"/>
      <c r="GG17" s="372"/>
      <c r="GH17" s="372"/>
      <c r="GI17" s="372"/>
      <c r="GJ17" s="372"/>
      <c r="GK17" s="372"/>
      <c r="GL17" s="372"/>
      <c r="GM17" s="372"/>
      <c r="GN17" s="372"/>
      <c r="GO17" s="372"/>
      <c r="GP17" s="372"/>
      <c r="GQ17" s="372"/>
      <c r="GR17" s="372"/>
      <c r="GS17" s="372"/>
      <c r="GT17" s="372"/>
      <c r="GU17" s="372"/>
      <c r="GV17" s="372"/>
      <c r="GW17" s="372"/>
      <c r="GX17" s="372"/>
      <c r="GY17" s="372"/>
      <c r="GZ17" s="372"/>
      <c r="HA17" s="372"/>
      <c r="HB17" s="372"/>
      <c r="HC17" s="372"/>
      <c r="HD17" s="372"/>
      <c r="HE17" s="372"/>
      <c r="HF17" s="372"/>
      <c r="HG17" s="372"/>
      <c r="HH17" s="372"/>
      <c r="HI17" s="372"/>
      <c r="HJ17" s="372"/>
      <c r="HK17" s="372"/>
      <c r="HL17" s="372"/>
      <c r="HM17" s="372"/>
      <c r="HN17" s="372"/>
      <c r="HO17" s="372"/>
      <c r="HP17" s="372"/>
      <c r="HQ17" s="372"/>
      <c r="HR17" s="372"/>
      <c r="HS17" s="372"/>
      <c r="HT17" s="372"/>
      <c r="HU17" s="372"/>
      <c r="HV17" s="372"/>
      <c r="HW17" s="372"/>
      <c r="HX17" s="372"/>
      <c r="HY17" s="372"/>
      <c r="HZ17" s="372"/>
      <c r="IA17" s="372"/>
      <c r="IB17" s="372"/>
      <c r="IC17" s="372"/>
      <c r="ID17" s="372"/>
      <c r="IE17" s="372"/>
      <c r="IF17" s="372"/>
      <c r="IG17" s="372"/>
      <c r="IH17" s="372"/>
      <c r="II17" s="372"/>
      <c r="IJ17" s="372"/>
      <c r="IK17" s="372"/>
      <c r="IL17" s="372"/>
      <c r="IM17" s="372"/>
      <c r="IN17" s="372"/>
      <c r="IO17" s="372"/>
      <c r="IP17" s="372"/>
      <c r="IQ17" s="372"/>
      <c r="IR17" s="372"/>
      <c r="IS17" s="372"/>
      <c r="IT17" s="372"/>
      <c r="IU17" s="372"/>
      <c r="IV17" s="372"/>
      <c r="IW17" s="372"/>
      <c r="IX17" s="372"/>
      <c r="IY17" s="372"/>
      <c r="IZ17" s="372"/>
    </row>
    <row r="18" spans="1:260" ht="15.75">
      <c r="A18" s="265"/>
      <c r="B18" s="265"/>
      <c r="C18" s="265"/>
      <c r="D18" s="271" t="s">
        <v>338</v>
      </c>
      <c r="E18" s="278">
        <f>+E19+E20</f>
        <v>0</v>
      </c>
      <c r="F18" s="272">
        <f t="shared" ref="F18:G18" si="1">+F19+F20</f>
        <v>3023758.82</v>
      </c>
      <c r="G18" s="272">
        <f t="shared" si="1"/>
        <v>3023758.82</v>
      </c>
      <c r="H18" s="265"/>
      <c r="I18" s="273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</row>
    <row r="19" spans="1:260">
      <c r="A19" s="265"/>
      <c r="B19" s="265"/>
      <c r="C19" s="265"/>
      <c r="D19" s="275" t="s">
        <v>339</v>
      </c>
      <c r="E19" s="279">
        <v>0</v>
      </c>
      <c r="F19" s="277">
        <f>+F46</f>
        <v>3023758.82</v>
      </c>
      <c r="G19" s="277">
        <f>+G46</f>
        <v>3023758.82</v>
      </c>
      <c r="H19" s="265"/>
      <c r="I19" s="273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</row>
    <row r="20" spans="1:260">
      <c r="A20" s="265"/>
      <c r="B20" s="265"/>
      <c r="C20" s="265"/>
      <c r="D20" s="275" t="s">
        <v>340</v>
      </c>
      <c r="E20" s="279">
        <v>0</v>
      </c>
      <c r="F20" s="277">
        <f>+F56</f>
        <v>0</v>
      </c>
      <c r="G20" s="277">
        <f>+G56</f>
        <v>0</v>
      </c>
      <c r="H20" s="265"/>
      <c r="I20" s="265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</row>
    <row r="21" spans="1:260" ht="15.75">
      <c r="A21" s="265"/>
      <c r="B21" s="265"/>
      <c r="C21" s="265"/>
      <c r="D21" s="271" t="s">
        <v>341</v>
      </c>
      <c r="E21" s="272">
        <f>+E11-E15+E18</f>
        <v>0</v>
      </c>
      <c r="F21" s="272">
        <f>+F11-F15+F18</f>
        <v>30963018.750000007</v>
      </c>
      <c r="G21" s="272">
        <f>+G11-G15+G18</f>
        <v>37144931.760000058</v>
      </c>
      <c r="H21" s="265"/>
      <c r="I21" s="273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</row>
    <row r="22" spans="1:260" ht="15.75">
      <c r="A22" s="265"/>
      <c r="B22" s="265"/>
      <c r="C22" s="265"/>
      <c r="D22" s="271" t="s">
        <v>342</v>
      </c>
      <c r="E22" s="272">
        <f>+E21-E38</f>
        <v>0</v>
      </c>
      <c r="F22" s="272">
        <f>+F21-F38</f>
        <v>30963018.750000007</v>
      </c>
      <c r="G22" s="272">
        <f t="shared" ref="G22" si="2">+G21-G38</f>
        <v>37144931.760000058</v>
      </c>
      <c r="H22" s="265"/>
      <c r="I22" s="273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</row>
    <row r="23" spans="1:260" ht="30">
      <c r="A23" s="265"/>
      <c r="B23" s="265"/>
      <c r="C23" s="265"/>
      <c r="D23" s="280" t="s">
        <v>343</v>
      </c>
      <c r="E23" s="281">
        <f>+E22-E18</f>
        <v>0</v>
      </c>
      <c r="F23" s="281">
        <f>+F22-F18</f>
        <v>27939259.930000007</v>
      </c>
      <c r="G23" s="281">
        <f>+G22-G18</f>
        <v>34121172.940000057</v>
      </c>
      <c r="H23" s="265"/>
      <c r="I23" s="273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</row>
    <row r="24" spans="1:260">
      <c r="A24" s="265"/>
      <c r="B24" s="265"/>
      <c r="C24" s="265"/>
      <c r="D24" s="265"/>
      <c r="E24" s="266"/>
      <c r="F24" s="266"/>
      <c r="G24" s="266"/>
      <c r="H24" s="265"/>
      <c r="I24" s="273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</row>
    <row r="25" spans="1:260">
      <c r="A25" s="265"/>
      <c r="B25" s="265"/>
      <c r="C25" s="265"/>
      <c r="D25" s="269" t="s">
        <v>128</v>
      </c>
      <c r="E25" s="270" t="s">
        <v>150</v>
      </c>
      <c r="F25" s="270" t="s">
        <v>153</v>
      </c>
      <c r="G25" s="270" t="s">
        <v>154</v>
      </c>
      <c r="H25" s="265"/>
      <c r="I25" s="273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</row>
    <row r="26" spans="1:260" ht="15.75">
      <c r="A26" s="265"/>
      <c r="B26" s="265"/>
      <c r="C26" s="265"/>
      <c r="D26" s="271" t="s">
        <v>344</v>
      </c>
      <c r="E26" s="272">
        <f>+E27+E28</f>
        <v>0</v>
      </c>
      <c r="F26" s="272">
        <f t="shared" ref="F26:G26" si="3">+F27+F28</f>
        <v>0</v>
      </c>
      <c r="G26" s="272">
        <f t="shared" si="3"/>
        <v>0</v>
      </c>
      <c r="H26" s="265"/>
      <c r="I26" s="273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</row>
    <row r="27" spans="1:260">
      <c r="A27" s="265"/>
      <c r="B27" s="265"/>
      <c r="C27" s="265"/>
      <c r="D27" s="275" t="s">
        <v>345</v>
      </c>
      <c r="E27" s="277">
        <f>+'[3]F6a. EAEPE OG'!D75-'[3]F6a. EAEPE OG'!D76</f>
        <v>0</v>
      </c>
      <c r="F27" s="277">
        <v>0</v>
      </c>
      <c r="G27" s="277">
        <v>0</v>
      </c>
      <c r="H27" s="265"/>
      <c r="I27" s="273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</row>
    <row r="28" spans="1:260">
      <c r="A28" s="265"/>
      <c r="B28" s="265"/>
      <c r="C28" s="265"/>
      <c r="D28" s="275" t="s">
        <v>346</v>
      </c>
      <c r="E28" s="277">
        <f>+'[3]F6a. EAEPE OG'!D147</f>
        <v>0</v>
      </c>
      <c r="F28" s="277">
        <f>+'[3]F6a. EAEPE OG'!G148</f>
        <v>0</v>
      </c>
      <c r="G28" s="277">
        <f>+'[3]F6a. EAEPE OG'!H148</f>
        <v>0</v>
      </c>
      <c r="H28" s="265"/>
      <c r="I28" s="265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</row>
    <row r="29" spans="1:260" ht="15.75">
      <c r="A29" s="265"/>
      <c r="B29" s="265"/>
      <c r="C29" s="265"/>
      <c r="D29" s="280" t="s">
        <v>347</v>
      </c>
      <c r="E29" s="281">
        <f>+E23+E26</f>
        <v>0</v>
      </c>
      <c r="F29" s="281">
        <f>+F23+F26</f>
        <v>27939259.930000007</v>
      </c>
      <c r="G29" s="281">
        <f t="shared" ref="G29" si="4">+G23+G26</f>
        <v>34121172.940000057</v>
      </c>
      <c r="H29" s="265"/>
      <c r="I29" s="273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</row>
    <row r="30" spans="1:260">
      <c r="A30" s="265"/>
      <c r="B30" s="265"/>
      <c r="C30" s="265"/>
      <c r="D30" s="265"/>
      <c r="E30" s="266"/>
      <c r="F30" s="266"/>
      <c r="G30" s="266"/>
      <c r="H30" s="265"/>
      <c r="I30" s="273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</row>
    <row r="31" spans="1:260" ht="30">
      <c r="A31" s="265"/>
      <c r="B31" s="265"/>
      <c r="C31" s="265"/>
      <c r="D31" s="269" t="s">
        <v>128</v>
      </c>
      <c r="E31" s="270" t="s">
        <v>348</v>
      </c>
      <c r="F31" s="270" t="s">
        <v>153</v>
      </c>
      <c r="G31" s="270" t="s">
        <v>370</v>
      </c>
      <c r="H31" s="265"/>
      <c r="I31" s="265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</row>
    <row r="32" spans="1:260" ht="15.75">
      <c r="A32" s="265"/>
      <c r="B32" s="265"/>
      <c r="C32" s="265"/>
      <c r="D32" s="282" t="s">
        <v>349</v>
      </c>
      <c r="E32" s="283">
        <f>+E33+E34</f>
        <v>0</v>
      </c>
      <c r="F32" s="283">
        <f t="shared" ref="F32:G32" si="5">+F33+F34</f>
        <v>0</v>
      </c>
      <c r="G32" s="283">
        <f t="shared" si="5"/>
        <v>0</v>
      </c>
      <c r="H32" s="265"/>
      <c r="I32" s="265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</row>
    <row r="33" spans="1:260">
      <c r="A33" s="265"/>
      <c r="B33" s="265"/>
      <c r="C33" s="265"/>
      <c r="D33" s="284" t="s">
        <v>350</v>
      </c>
      <c r="E33" s="285">
        <f>+'[3]F5. EAID'!B68</f>
        <v>0</v>
      </c>
      <c r="F33" s="285">
        <f>+'[3]F5. EAID'!E68</f>
        <v>0</v>
      </c>
      <c r="G33" s="285">
        <f>+'[3]F5. EAID'!F68</f>
        <v>0</v>
      </c>
      <c r="H33" s="265"/>
      <c r="I33" s="265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</row>
    <row r="34" spans="1:260">
      <c r="A34" s="265"/>
      <c r="B34" s="265"/>
      <c r="C34" s="265"/>
      <c r="D34" s="284" t="s">
        <v>351</v>
      </c>
      <c r="E34" s="285">
        <f>+'[3]F5. EAID'!B69</f>
        <v>0</v>
      </c>
      <c r="F34" s="285">
        <f>+'[3]F5. EAID'!E69</f>
        <v>0</v>
      </c>
      <c r="G34" s="285">
        <f>+'[3]F5. EAID'!F69</f>
        <v>0</v>
      </c>
      <c r="H34" s="265"/>
      <c r="I34" s="265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</row>
    <row r="35" spans="1:260" ht="15.75">
      <c r="A35" s="265"/>
      <c r="B35" s="265"/>
      <c r="C35" s="265"/>
      <c r="D35" s="282" t="s">
        <v>352</v>
      </c>
      <c r="E35" s="283">
        <f>+E36+E37</f>
        <v>0</v>
      </c>
      <c r="F35" s="283">
        <f t="shared" ref="F35:G35" si="6">+F36+F37</f>
        <v>0</v>
      </c>
      <c r="G35" s="283">
        <f t="shared" si="6"/>
        <v>0</v>
      </c>
      <c r="H35" s="265"/>
      <c r="I35" s="273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</row>
    <row r="36" spans="1:260">
      <c r="A36" s="265"/>
      <c r="B36" s="265"/>
      <c r="C36" s="265"/>
      <c r="D36" s="284" t="s">
        <v>353</v>
      </c>
      <c r="E36" s="285">
        <f>+'[3]F6a. EAEPE OG'!D76</f>
        <v>0</v>
      </c>
      <c r="F36" s="285">
        <f>+'[3]F6a. EAEPE OG'!G76</f>
        <v>0</v>
      </c>
      <c r="G36" s="285">
        <f>+'[3]F6a. EAEPE OG'!H76</f>
        <v>0</v>
      </c>
      <c r="H36" s="265"/>
      <c r="I36" s="273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</row>
    <row r="37" spans="1:260">
      <c r="A37" s="265"/>
      <c r="B37" s="265"/>
      <c r="C37" s="265"/>
      <c r="D37" s="284" t="s">
        <v>354</v>
      </c>
      <c r="E37" s="285">
        <f>+'[3]F6a. EAEPE OG'!D149</f>
        <v>0</v>
      </c>
      <c r="F37" s="285">
        <f>+'[3]F6a. EAEPE OG'!G149</f>
        <v>0</v>
      </c>
      <c r="G37" s="285">
        <f>+'[3]F6a. EAEPE OG'!H149</f>
        <v>0</v>
      </c>
      <c r="H37" s="265"/>
      <c r="I37" s="265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</row>
    <row r="38" spans="1:260" ht="15.75">
      <c r="A38" s="265"/>
      <c r="B38" s="265"/>
      <c r="C38" s="265"/>
      <c r="D38" s="286" t="s">
        <v>355</v>
      </c>
      <c r="E38" s="287">
        <f>+E32-E35</f>
        <v>0</v>
      </c>
      <c r="F38" s="287">
        <f t="shared" ref="F38:G38" si="7">+F32-F35</f>
        <v>0</v>
      </c>
      <c r="G38" s="287">
        <f t="shared" si="7"/>
        <v>0</v>
      </c>
      <c r="H38" s="265"/>
      <c r="I38" s="273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</row>
    <row r="39" spans="1:260">
      <c r="A39" s="265"/>
      <c r="B39" s="265"/>
      <c r="C39" s="265"/>
      <c r="D39" s="265"/>
      <c r="E39" s="266"/>
      <c r="F39" s="266"/>
      <c r="G39" s="266"/>
      <c r="H39" s="265"/>
      <c r="I39" s="273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</row>
    <row r="40" spans="1:260" ht="30">
      <c r="A40" s="265"/>
      <c r="B40" s="265"/>
      <c r="C40" s="265"/>
      <c r="D40" s="269" t="s">
        <v>128</v>
      </c>
      <c r="E40" s="270" t="s">
        <v>348</v>
      </c>
      <c r="F40" s="270" t="s">
        <v>153</v>
      </c>
      <c r="G40" s="270" t="s">
        <v>370</v>
      </c>
      <c r="H40" s="265"/>
      <c r="I40" s="265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</row>
    <row r="41" spans="1:260">
      <c r="A41" s="265"/>
      <c r="B41" s="265"/>
      <c r="C41" s="265"/>
      <c r="D41" s="288" t="s">
        <v>356</v>
      </c>
      <c r="E41" s="285">
        <f>+'F5. EAID'!B41</f>
        <v>453677898.63999999</v>
      </c>
      <c r="F41" s="285">
        <f>+'F5. EAID'!E41</f>
        <v>153165298.73000002</v>
      </c>
      <c r="G41" s="285">
        <f>+'F5. EAID'!F41</f>
        <v>152823529.23000002</v>
      </c>
      <c r="H41" s="265"/>
      <c r="I41" s="273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</row>
    <row r="42" spans="1:260">
      <c r="A42" s="265"/>
      <c r="B42" s="265"/>
      <c r="C42" s="265"/>
      <c r="D42" s="288" t="s">
        <v>357</v>
      </c>
      <c r="E42" s="289">
        <f>+E43-E44</f>
        <v>0</v>
      </c>
      <c r="F42" s="289">
        <f t="shared" ref="F42:G42" si="8">+F43-F44</f>
        <v>0</v>
      </c>
      <c r="G42" s="289">
        <f t="shared" si="8"/>
        <v>0</v>
      </c>
      <c r="H42" s="265"/>
      <c r="I42" s="273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</row>
    <row r="43" spans="1:260">
      <c r="A43" s="265"/>
      <c r="B43" s="265"/>
      <c r="C43" s="265"/>
      <c r="D43" s="284" t="s">
        <v>350</v>
      </c>
      <c r="E43" s="285">
        <f>+'[3]F5. EAID'!B68</f>
        <v>0</v>
      </c>
      <c r="F43" s="285">
        <f>+'[3]F5. EAID'!E68</f>
        <v>0</v>
      </c>
      <c r="G43" s="285">
        <f>+'[3]F5. EAID'!F68</f>
        <v>0</v>
      </c>
      <c r="H43" s="265"/>
      <c r="I43" s="265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</row>
    <row r="44" spans="1:260">
      <c r="A44" s="265"/>
      <c r="B44" s="265"/>
      <c r="C44" s="265"/>
      <c r="D44" s="284" t="s">
        <v>353</v>
      </c>
      <c r="E44" s="285">
        <f>+E36</f>
        <v>0</v>
      </c>
      <c r="F44" s="285">
        <v>0</v>
      </c>
      <c r="G44" s="285">
        <f t="shared" ref="G44" si="9">+G36</f>
        <v>0</v>
      </c>
      <c r="H44" s="265"/>
      <c r="I44" s="265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</row>
    <row r="45" spans="1:260">
      <c r="A45" s="265"/>
      <c r="B45" s="265"/>
      <c r="C45" s="265"/>
      <c r="D45" s="288" t="s">
        <v>336</v>
      </c>
      <c r="E45" s="285">
        <f>+'F6b. EAEPE ADMVA'!B10</f>
        <v>453677898.63999999</v>
      </c>
      <c r="F45" s="285">
        <f>+'F6b. EAEPE ADMVA'!E10</f>
        <v>127394307.12</v>
      </c>
      <c r="G45" s="285">
        <f>+'F6b. EAEPE ADMVA'!F10</f>
        <v>121572624.41999999</v>
      </c>
      <c r="H45" s="265"/>
      <c r="I45" s="265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</row>
    <row r="46" spans="1:260">
      <c r="A46" s="265"/>
      <c r="B46" s="265"/>
      <c r="C46" s="265"/>
      <c r="D46" s="288" t="s">
        <v>339</v>
      </c>
      <c r="E46" s="290">
        <v>0</v>
      </c>
      <c r="F46" s="285">
        <v>3023758.82</v>
      </c>
      <c r="G46" s="285">
        <v>3023758.82</v>
      </c>
      <c r="H46" s="265"/>
      <c r="I46" s="265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IZ46" s="274"/>
    </row>
    <row r="47" spans="1:260" ht="15.75">
      <c r="A47" s="265"/>
      <c r="B47" s="265"/>
      <c r="C47" s="265"/>
      <c r="D47" s="282" t="s">
        <v>358</v>
      </c>
      <c r="E47" s="283">
        <f>+E41+E42-E45+E46</f>
        <v>0</v>
      </c>
      <c r="F47" s="283">
        <f>+F41+F42-F45+F46</f>
        <v>28794750.430000015</v>
      </c>
      <c r="G47" s="283">
        <f>+G41+G42-G45+G46</f>
        <v>34274663.630000032</v>
      </c>
      <c r="H47" s="265"/>
      <c r="I47" s="273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</row>
    <row r="48" spans="1:260" ht="15.75">
      <c r="A48" s="265"/>
      <c r="B48" s="265"/>
      <c r="C48" s="265"/>
      <c r="D48" s="286" t="s">
        <v>359</v>
      </c>
      <c r="E48" s="287">
        <f t="shared" ref="E48" si="10">+E47-E42</f>
        <v>0</v>
      </c>
      <c r="F48" s="287">
        <f>+F47-F42</f>
        <v>28794750.430000015</v>
      </c>
      <c r="G48" s="287">
        <f t="shared" ref="G48" si="11">+G47-G42</f>
        <v>34274663.630000032</v>
      </c>
      <c r="H48" s="265"/>
      <c r="I48" s="273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IZ48" s="274"/>
    </row>
    <row r="49" spans="1:78">
      <c r="A49" s="265"/>
      <c r="B49" s="265"/>
      <c r="C49" s="265"/>
      <c r="D49" s="265"/>
      <c r="E49" s="266"/>
      <c r="F49" s="266"/>
      <c r="G49" s="266"/>
      <c r="H49" s="265"/>
      <c r="I49" s="273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</row>
    <row r="50" spans="1:78" ht="30">
      <c r="A50" s="265"/>
      <c r="B50" s="265"/>
      <c r="C50" s="265"/>
      <c r="D50" s="269" t="s">
        <v>128</v>
      </c>
      <c r="E50" s="270" t="s">
        <v>348</v>
      </c>
      <c r="F50" s="270" t="s">
        <v>153</v>
      </c>
      <c r="G50" s="270" t="s">
        <v>370</v>
      </c>
      <c r="H50" s="265"/>
      <c r="I50" s="265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</row>
    <row r="51" spans="1:78">
      <c r="A51" s="265"/>
      <c r="B51" s="265"/>
      <c r="C51" s="265"/>
      <c r="D51" s="288" t="s">
        <v>333</v>
      </c>
      <c r="E51" s="285">
        <f>+'F5. EAID'!B63</f>
        <v>258283273</v>
      </c>
      <c r="F51" s="285">
        <f>+'F5. EAID'!E63</f>
        <v>134783791.43000001</v>
      </c>
      <c r="G51" s="285">
        <f>+'F5. EAID'!F63</f>
        <v>129733791.42999999</v>
      </c>
      <c r="H51" s="265"/>
      <c r="I51" s="265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</row>
    <row r="52" spans="1:78">
      <c r="A52" s="265"/>
      <c r="B52" s="265"/>
      <c r="C52" s="265"/>
      <c r="D52" s="288" t="s">
        <v>360</v>
      </c>
      <c r="E52" s="289">
        <f>+E53-E54</f>
        <v>0</v>
      </c>
      <c r="F52" s="289">
        <f t="shared" ref="F52:G52" si="12">+F53-F54</f>
        <v>0</v>
      </c>
      <c r="G52" s="289">
        <f t="shared" si="12"/>
        <v>0</v>
      </c>
      <c r="H52" s="265"/>
      <c r="I52" s="265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</row>
    <row r="53" spans="1:78">
      <c r="A53" s="265"/>
      <c r="B53" s="265"/>
      <c r="C53" s="265"/>
      <c r="D53" s="284" t="s">
        <v>351</v>
      </c>
      <c r="E53" s="285">
        <f>+'[3]F5. EAID'!B69</f>
        <v>0</v>
      </c>
      <c r="F53" s="285">
        <f>+'[3]F5. EAID'!E69</f>
        <v>0</v>
      </c>
      <c r="G53" s="285">
        <f>+'[3]F5. EAID'!F69</f>
        <v>0</v>
      </c>
      <c r="H53" s="265"/>
      <c r="I53" s="265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</row>
    <row r="54" spans="1:78">
      <c r="A54" s="265"/>
      <c r="B54" s="265"/>
      <c r="C54" s="265"/>
      <c r="D54" s="284" t="s">
        <v>354</v>
      </c>
      <c r="E54" s="285">
        <f>+E37</f>
        <v>0</v>
      </c>
      <c r="F54" s="285">
        <f>+F37</f>
        <v>0</v>
      </c>
      <c r="G54" s="285">
        <v>0</v>
      </c>
      <c r="H54" s="265"/>
      <c r="I54" s="265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</row>
    <row r="55" spans="1:78">
      <c r="A55" s="265"/>
      <c r="B55" s="265"/>
      <c r="C55" s="265"/>
      <c r="D55" s="288" t="s">
        <v>361</v>
      </c>
      <c r="E55" s="285">
        <f>+'F6b. EAEPE ADMVA'!B13</f>
        <v>258283273</v>
      </c>
      <c r="F55" s="285">
        <f>+'F6b. EAEPE ADMVA'!E13</f>
        <v>132615523.11</v>
      </c>
      <c r="G55" s="285">
        <f>+'F6b. EAEPE ADMVA'!F13</f>
        <v>126863523.3</v>
      </c>
      <c r="H55" s="265"/>
      <c r="I55" s="265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67"/>
    </row>
    <row r="56" spans="1:78">
      <c r="A56" s="265"/>
      <c r="B56" s="265"/>
      <c r="C56" s="265"/>
      <c r="D56" s="288" t="s">
        <v>340</v>
      </c>
      <c r="E56" s="290">
        <v>0</v>
      </c>
      <c r="F56" s="285">
        <v>0</v>
      </c>
      <c r="G56" s="285">
        <v>0</v>
      </c>
      <c r="H56" s="265"/>
      <c r="I56" s="265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</row>
    <row r="57" spans="1:78" ht="15.75">
      <c r="A57" s="265"/>
      <c r="B57" s="265"/>
      <c r="C57" s="265"/>
      <c r="D57" s="282" t="s">
        <v>362</v>
      </c>
      <c r="E57" s="283">
        <f>+E51+E52-E55+E56</f>
        <v>0</v>
      </c>
      <c r="F57" s="283">
        <f>+F51+F52-F55+F56</f>
        <v>2168268.3200000077</v>
      </c>
      <c r="G57" s="283">
        <f t="shared" ref="G57" si="13">+G51+G52-G55+G56</f>
        <v>2870268.1299999952</v>
      </c>
      <c r="H57" s="265"/>
      <c r="I57" s="273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</row>
    <row r="58" spans="1:78" ht="15.75">
      <c r="A58" s="265"/>
      <c r="B58" s="265"/>
      <c r="C58" s="265"/>
      <c r="D58" s="286" t="s">
        <v>363</v>
      </c>
      <c r="E58" s="287">
        <f>+E57-E52</f>
        <v>0</v>
      </c>
      <c r="F58" s="287">
        <f t="shared" ref="F58" si="14">+F57-F52</f>
        <v>2168268.3200000077</v>
      </c>
      <c r="G58" s="287">
        <f>+G57-G52</f>
        <v>2870268.1299999952</v>
      </c>
      <c r="H58" s="265"/>
      <c r="I58" s="273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</row>
    <row r="59" spans="1:78">
      <c r="A59" s="265"/>
      <c r="B59" s="265"/>
      <c r="C59" s="265"/>
      <c r="D59" s="265"/>
      <c r="E59" s="266"/>
      <c r="F59" s="266"/>
      <c r="G59" s="266"/>
      <c r="H59" s="265"/>
      <c r="I59" s="265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</row>
    <row r="60" spans="1:78">
      <c r="A60" s="265"/>
      <c r="B60" s="265"/>
      <c r="C60" s="265"/>
      <c r="D60" s="356" t="s">
        <v>364</v>
      </c>
      <c r="E60" s="356"/>
      <c r="F60" s="356"/>
      <c r="G60" s="356"/>
      <c r="H60" s="291"/>
      <c r="I60" s="292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</row>
    <row r="61" spans="1:78">
      <c r="A61" s="265"/>
      <c r="B61" s="265"/>
      <c r="C61" s="265"/>
      <c r="D61" s="356" t="s">
        <v>365</v>
      </c>
      <c r="E61" s="356"/>
      <c r="F61" s="356"/>
      <c r="G61" s="356"/>
      <c r="H61" s="357"/>
      <c r="I61" s="356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</row>
    <row r="62" spans="1:78">
      <c r="A62" s="265"/>
      <c r="B62" s="265"/>
      <c r="C62" s="265"/>
      <c r="D62" s="265" t="s">
        <v>520</v>
      </c>
      <c r="E62" s="266"/>
      <c r="F62" s="266"/>
      <c r="G62" s="266"/>
      <c r="H62" s="265"/>
      <c r="I62" s="265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</row>
    <row r="63" spans="1:78">
      <c r="A63" s="267"/>
      <c r="B63" s="267"/>
      <c r="C63" s="267"/>
      <c r="D63" s="267"/>
      <c r="E63" s="293"/>
      <c r="F63" s="293"/>
      <c r="G63" s="293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</row>
    <row r="64" spans="1:78">
      <c r="A64" s="267"/>
      <c r="B64" s="267"/>
      <c r="C64" s="267"/>
      <c r="D64" s="267"/>
      <c r="E64" s="293"/>
      <c r="F64" s="293"/>
      <c r="G64" s="293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</row>
    <row r="65" spans="1:78">
      <c r="A65" s="267"/>
      <c r="B65" s="267"/>
      <c r="C65" s="267"/>
      <c r="D65" s="267"/>
      <c r="E65" s="293"/>
      <c r="F65" s="293"/>
      <c r="G65" s="293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</row>
    <row r="66" spans="1:78">
      <c r="A66" s="267"/>
      <c r="B66" s="267"/>
      <c r="C66" s="267"/>
      <c r="D66" s="267"/>
      <c r="E66" s="293"/>
      <c r="F66" s="293"/>
      <c r="G66" s="293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</row>
    <row r="67" spans="1:78">
      <c r="A67" s="267"/>
      <c r="B67" s="267"/>
      <c r="C67" s="267"/>
      <c r="D67" s="267"/>
      <c r="E67" s="293"/>
      <c r="F67" s="293"/>
      <c r="G67" s="293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</row>
    <row r="68" spans="1:78">
      <c r="A68" s="267"/>
      <c r="B68" s="267"/>
      <c r="C68" s="267"/>
      <c r="D68" s="267"/>
      <c r="E68" s="293"/>
      <c r="F68" s="293"/>
      <c r="G68" s="293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</row>
    <row r="69" spans="1:78">
      <c r="A69" s="267"/>
      <c r="B69" s="267"/>
      <c r="C69" s="267"/>
      <c r="D69" s="267"/>
      <c r="E69" s="293"/>
      <c r="F69" s="293"/>
      <c r="G69" s="293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</row>
    <row r="70" spans="1:78">
      <c r="A70" s="267"/>
      <c r="B70" s="267"/>
      <c r="C70" s="267"/>
      <c r="D70" s="267"/>
      <c r="E70" s="293"/>
      <c r="F70" s="293"/>
      <c r="G70" s="293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</row>
    <row r="71" spans="1:78">
      <c r="A71" s="267"/>
      <c r="B71" s="267"/>
      <c r="C71" s="267"/>
      <c r="D71" s="267"/>
      <c r="E71" s="293"/>
      <c r="F71" s="293"/>
      <c r="G71" s="293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7"/>
      <c r="BY71" s="267"/>
      <c r="BZ71" s="267"/>
    </row>
    <row r="72" spans="1:78">
      <c r="A72" s="267"/>
      <c r="B72" s="267"/>
      <c r="C72" s="267"/>
      <c r="D72" s="267"/>
      <c r="E72" s="293"/>
      <c r="F72" s="293"/>
      <c r="G72" s="293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</row>
    <row r="73" spans="1:78">
      <c r="A73" s="267"/>
      <c r="B73" s="267"/>
      <c r="C73" s="267"/>
      <c r="D73" s="267"/>
      <c r="E73" s="293"/>
      <c r="F73" s="293"/>
      <c r="G73" s="293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</row>
    <row r="74" spans="1:78">
      <c r="A74" s="267"/>
      <c r="B74" s="267"/>
      <c r="C74" s="267"/>
      <c r="D74" s="267"/>
      <c r="E74" s="293"/>
      <c r="F74" s="293"/>
      <c r="G74" s="293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</row>
    <row r="75" spans="1:78">
      <c r="A75" s="267"/>
      <c r="B75" s="267"/>
      <c r="C75" s="267"/>
      <c r="D75" s="267"/>
      <c r="E75" s="293"/>
      <c r="F75" s="293"/>
      <c r="G75" s="293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</row>
    <row r="76" spans="1:78">
      <c r="A76" s="267"/>
      <c r="B76" s="267"/>
      <c r="C76" s="267"/>
      <c r="D76" s="267"/>
      <c r="E76" s="293"/>
      <c r="F76" s="293"/>
      <c r="G76" s="293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</row>
    <row r="77" spans="1:78">
      <c r="A77" s="267"/>
      <c r="B77" s="267"/>
      <c r="C77" s="267"/>
      <c r="D77" s="267"/>
      <c r="E77" s="293"/>
      <c r="F77" s="293"/>
      <c r="G77" s="293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</row>
    <row r="78" spans="1:78">
      <c r="A78" s="267"/>
      <c r="B78" s="267"/>
      <c r="C78" s="267"/>
      <c r="D78" s="267"/>
      <c r="E78" s="293"/>
      <c r="F78" s="293"/>
      <c r="G78" s="293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</row>
    <row r="79" spans="1:78">
      <c r="A79" s="267"/>
      <c r="B79" s="267"/>
      <c r="C79" s="267"/>
      <c r="D79" s="267"/>
      <c r="E79" s="293"/>
      <c r="F79" s="293"/>
      <c r="G79" s="293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</row>
    <row r="80" spans="1:78">
      <c r="A80" s="267"/>
      <c r="B80" s="267"/>
      <c r="C80" s="267"/>
      <c r="D80" s="267"/>
      <c r="E80" s="293"/>
      <c r="F80" s="293"/>
      <c r="G80" s="293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</row>
    <row r="81" spans="1:78">
      <c r="A81" s="267"/>
      <c r="B81" s="267"/>
      <c r="C81" s="267"/>
      <c r="D81" s="267"/>
      <c r="E81" s="293"/>
      <c r="F81" s="293"/>
      <c r="G81" s="293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</row>
    <row r="82" spans="1:78">
      <c r="A82" s="267"/>
      <c r="B82" s="267"/>
      <c r="C82" s="267"/>
      <c r="D82" s="267"/>
      <c r="E82" s="293"/>
      <c r="F82" s="293"/>
      <c r="G82" s="293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</row>
    <row r="83" spans="1:78">
      <c r="A83" s="267"/>
      <c r="B83" s="267"/>
      <c r="C83" s="267"/>
      <c r="D83" s="267"/>
      <c r="E83" s="293"/>
      <c r="F83" s="293"/>
      <c r="G83" s="293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</row>
    <row r="84" spans="1:78">
      <c r="A84" s="267"/>
      <c r="B84" s="267"/>
      <c r="C84" s="267"/>
      <c r="D84" s="267"/>
      <c r="E84" s="293"/>
      <c r="F84" s="293"/>
      <c r="G84" s="293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</row>
    <row r="85" spans="1:78">
      <c r="A85" s="267"/>
      <c r="B85" s="267"/>
      <c r="C85" s="267"/>
      <c r="D85" s="267"/>
      <c r="E85" s="293"/>
      <c r="F85" s="293"/>
      <c r="G85" s="293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</row>
    <row r="86" spans="1:78">
      <c r="A86" s="267"/>
      <c r="B86" s="267"/>
      <c r="C86" s="267"/>
      <c r="D86" s="267"/>
      <c r="E86" s="293"/>
      <c r="F86" s="293"/>
      <c r="G86" s="293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</row>
    <row r="87" spans="1:78">
      <c r="A87" s="267"/>
      <c r="B87" s="267"/>
      <c r="C87" s="267"/>
      <c r="D87" s="267"/>
      <c r="E87" s="293"/>
      <c r="F87" s="293"/>
      <c r="G87" s="293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67"/>
    </row>
    <row r="88" spans="1:78">
      <c r="A88" s="267"/>
      <c r="B88" s="267"/>
      <c r="C88" s="267"/>
      <c r="D88" s="267"/>
      <c r="E88" s="293"/>
      <c r="F88" s="293"/>
      <c r="G88" s="293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</row>
    <row r="89" spans="1:78">
      <c r="A89" s="267"/>
      <c r="B89" s="267"/>
      <c r="C89" s="267"/>
      <c r="D89" s="267"/>
      <c r="E89" s="293"/>
      <c r="F89" s="293"/>
      <c r="G89" s="293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</row>
    <row r="90" spans="1:78">
      <c r="A90" s="267"/>
      <c r="B90" s="267"/>
      <c r="C90" s="267"/>
      <c r="D90" s="267"/>
      <c r="E90" s="293"/>
      <c r="F90" s="293"/>
      <c r="G90" s="293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67"/>
    </row>
    <row r="91" spans="1:78">
      <c r="A91" s="267"/>
      <c r="B91" s="267"/>
      <c r="C91" s="267"/>
      <c r="D91" s="267"/>
      <c r="E91" s="293"/>
      <c r="F91" s="293"/>
      <c r="G91" s="293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67"/>
    </row>
    <row r="92" spans="1:78">
      <c r="A92" s="267"/>
      <c r="B92" s="267"/>
      <c r="C92" s="267"/>
      <c r="D92" s="267"/>
      <c r="E92" s="293"/>
      <c r="F92" s="293"/>
      <c r="G92" s="293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67"/>
    </row>
    <row r="93" spans="1:78">
      <c r="A93" s="267"/>
      <c r="B93" s="267"/>
      <c r="C93" s="267"/>
      <c r="D93" s="267"/>
      <c r="E93" s="293"/>
      <c r="F93" s="293"/>
      <c r="G93" s="293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</row>
    <row r="94" spans="1:78">
      <c r="A94" s="267"/>
      <c r="B94" s="267"/>
      <c r="C94" s="267"/>
      <c r="D94" s="267"/>
      <c r="E94" s="293"/>
      <c r="F94" s="293"/>
      <c r="G94" s="293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</row>
    <row r="95" spans="1:78">
      <c r="A95" s="267"/>
      <c r="B95" s="267"/>
      <c r="C95" s="267"/>
      <c r="D95" s="267"/>
      <c r="E95" s="293"/>
      <c r="F95" s="293"/>
      <c r="G95" s="293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7"/>
    </row>
    <row r="96" spans="1:78">
      <c r="A96" s="267"/>
      <c r="B96" s="267"/>
      <c r="C96" s="267"/>
      <c r="D96" s="267"/>
      <c r="E96" s="293"/>
      <c r="F96" s="293"/>
      <c r="G96" s="293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</row>
    <row r="97" spans="1:78">
      <c r="A97" s="267"/>
      <c r="B97" s="267"/>
      <c r="C97" s="267"/>
      <c r="D97" s="267"/>
      <c r="E97" s="293"/>
      <c r="F97" s="293"/>
      <c r="G97" s="293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67"/>
    </row>
    <row r="98" spans="1:78">
      <c r="A98" s="267"/>
      <c r="B98" s="267"/>
      <c r="C98" s="267"/>
      <c r="D98" s="267"/>
      <c r="E98" s="293"/>
      <c r="F98" s="293"/>
      <c r="G98" s="293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</row>
    <row r="99" spans="1:78">
      <c r="A99" s="267"/>
      <c r="B99" s="267"/>
      <c r="C99" s="267"/>
      <c r="D99" s="267"/>
      <c r="E99" s="293"/>
      <c r="F99" s="293"/>
      <c r="G99" s="293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</row>
    <row r="100" spans="1:78">
      <c r="A100" s="267"/>
      <c r="B100" s="267"/>
      <c r="C100" s="267"/>
      <c r="D100" s="267"/>
      <c r="E100" s="293"/>
      <c r="F100" s="293"/>
      <c r="G100" s="293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</row>
    <row r="101" spans="1:78">
      <c r="A101" s="267"/>
      <c r="B101" s="267"/>
      <c r="C101" s="267"/>
      <c r="D101" s="267"/>
      <c r="E101" s="293"/>
      <c r="F101" s="293"/>
      <c r="G101" s="293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</row>
    <row r="102" spans="1:78">
      <c r="A102" s="267"/>
      <c r="B102" s="267"/>
      <c r="C102" s="267"/>
      <c r="D102" s="267"/>
      <c r="E102" s="293"/>
      <c r="F102" s="293"/>
      <c r="G102" s="293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</row>
    <row r="103" spans="1:78">
      <c r="A103" s="267"/>
      <c r="B103" s="267"/>
      <c r="C103" s="267"/>
      <c r="D103" s="267"/>
      <c r="E103" s="293"/>
      <c r="F103" s="293"/>
      <c r="G103" s="293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67"/>
    </row>
    <row r="104" spans="1:78">
      <c r="A104" s="267"/>
      <c r="B104" s="267"/>
      <c r="C104" s="267"/>
      <c r="D104" s="267"/>
      <c r="E104" s="293"/>
      <c r="F104" s="293"/>
      <c r="G104" s="293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67"/>
    </row>
    <row r="105" spans="1:78">
      <c r="A105" s="267"/>
      <c r="B105" s="267"/>
      <c r="C105" s="267"/>
      <c r="D105" s="267"/>
      <c r="E105" s="293"/>
      <c r="F105" s="293"/>
      <c r="G105" s="293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67"/>
    </row>
    <row r="106" spans="1:78">
      <c r="A106" s="267"/>
      <c r="B106" s="267"/>
      <c r="C106" s="267"/>
      <c r="D106" s="267"/>
      <c r="E106" s="293"/>
      <c r="F106" s="293"/>
      <c r="G106" s="293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</row>
    <row r="107" spans="1:78">
      <c r="A107" s="267"/>
      <c r="B107" s="267"/>
      <c r="C107" s="267"/>
      <c r="D107" s="267"/>
      <c r="E107" s="293"/>
      <c r="F107" s="293"/>
      <c r="G107" s="293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67"/>
    </row>
    <row r="108" spans="1:78">
      <c r="A108" s="267"/>
      <c r="B108" s="267"/>
      <c r="C108" s="267"/>
      <c r="D108" s="267"/>
      <c r="E108" s="293"/>
      <c r="F108" s="293"/>
      <c r="G108" s="293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</row>
    <row r="109" spans="1:78">
      <c r="A109" s="267"/>
      <c r="B109" s="267"/>
      <c r="C109" s="267"/>
      <c r="D109" s="267"/>
      <c r="E109" s="293"/>
      <c r="F109" s="293"/>
      <c r="G109" s="293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</row>
    <row r="110" spans="1:78">
      <c r="A110" s="267"/>
      <c r="B110" s="267"/>
      <c r="C110" s="267"/>
      <c r="D110" s="267"/>
      <c r="E110" s="293"/>
      <c r="F110" s="293"/>
      <c r="G110" s="293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67"/>
    </row>
    <row r="111" spans="1:78">
      <c r="A111" s="267"/>
      <c r="B111" s="267"/>
      <c r="C111" s="267"/>
      <c r="D111" s="267"/>
      <c r="E111" s="293"/>
      <c r="F111" s="293"/>
      <c r="G111" s="293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67"/>
    </row>
    <row r="112" spans="1:78">
      <c r="A112" s="267"/>
      <c r="B112" s="267"/>
      <c r="C112" s="267"/>
      <c r="D112" s="267"/>
      <c r="E112" s="293"/>
      <c r="F112" s="293"/>
      <c r="G112" s="293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  <c r="BZ112" s="267"/>
    </row>
    <row r="113" spans="1:78">
      <c r="A113" s="267"/>
      <c r="B113" s="267"/>
      <c r="C113" s="267"/>
      <c r="D113" s="267"/>
      <c r="E113" s="293"/>
      <c r="F113" s="293"/>
      <c r="G113" s="293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  <c r="BZ113" s="267"/>
    </row>
    <row r="114" spans="1:78">
      <c r="A114" s="267"/>
      <c r="B114" s="267"/>
      <c r="C114" s="267"/>
      <c r="D114" s="267"/>
      <c r="E114" s="293"/>
      <c r="F114" s="293"/>
      <c r="G114" s="293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267"/>
      <c r="AV114" s="267"/>
      <c r="AW114" s="267"/>
      <c r="AX114" s="267"/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67"/>
    </row>
    <row r="115" spans="1:78">
      <c r="A115" s="267"/>
      <c r="B115" s="267"/>
      <c r="C115" s="267"/>
      <c r="D115" s="267"/>
      <c r="E115" s="293"/>
      <c r="F115" s="293"/>
      <c r="G115" s="293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267"/>
      <c r="AR115" s="267"/>
      <c r="AS115" s="267"/>
      <c r="AT115" s="267"/>
      <c r="AU115" s="267"/>
      <c r="AV115" s="267"/>
      <c r="AW115" s="267"/>
      <c r="AX115" s="267"/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67"/>
    </row>
    <row r="116" spans="1:78">
      <c r="A116" s="267"/>
      <c r="B116" s="267"/>
      <c r="C116" s="267"/>
      <c r="D116" s="267"/>
      <c r="E116" s="293"/>
      <c r="F116" s="293"/>
      <c r="G116" s="293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</row>
    <row r="117" spans="1:78">
      <c r="A117" s="267"/>
      <c r="B117" s="267"/>
      <c r="C117" s="267"/>
      <c r="D117" s="267"/>
      <c r="E117" s="293"/>
      <c r="F117" s="293"/>
      <c r="G117" s="293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67"/>
    </row>
    <row r="118" spans="1:78">
      <c r="A118" s="267"/>
      <c r="B118" s="267"/>
      <c r="C118" s="267"/>
      <c r="D118" s="267"/>
      <c r="E118" s="293"/>
      <c r="F118" s="293"/>
      <c r="G118" s="293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67"/>
    </row>
    <row r="119" spans="1:78">
      <c r="A119" s="267"/>
      <c r="B119" s="267"/>
      <c r="C119" s="267"/>
      <c r="D119" s="267"/>
      <c r="E119" s="293"/>
      <c r="F119" s="293"/>
      <c r="G119" s="293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</row>
    <row r="120" spans="1:78">
      <c r="A120" s="267"/>
      <c r="B120" s="267"/>
      <c r="C120" s="267"/>
      <c r="D120" s="267"/>
      <c r="E120" s="293"/>
      <c r="F120" s="293"/>
      <c r="G120" s="293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</row>
    <row r="121" spans="1:78">
      <c r="A121" s="267"/>
      <c r="B121" s="267"/>
      <c r="C121" s="267"/>
      <c r="D121" s="267"/>
      <c r="E121" s="293"/>
      <c r="F121" s="293"/>
      <c r="G121" s="293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67"/>
    </row>
    <row r="122" spans="1:78">
      <c r="A122" s="267"/>
      <c r="B122" s="267"/>
      <c r="C122" s="267"/>
      <c r="D122" s="267"/>
      <c r="E122" s="293"/>
      <c r="F122" s="293"/>
      <c r="G122" s="293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67"/>
    </row>
    <row r="123" spans="1:78">
      <c r="A123" s="267"/>
      <c r="B123" s="267"/>
      <c r="C123" s="267"/>
      <c r="D123" s="267"/>
      <c r="E123" s="293"/>
      <c r="F123" s="293"/>
      <c r="G123" s="293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67"/>
    </row>
    <row r="124" spans="1:78">
      <c r="A124" s="267"/>
      <c r="B124" s="267"/>
      <c r="C124" s="267"/>
      <c r="D124" s="267"/>
      <c r="E124" s="293"/>
      <c r="F124" s="293"/>
      <c r="G124" s="293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67"/>
    </row>
    <row r="125" spans="1:78">
      <c r="A125" s="267"/>
      <c r="B125" s="267"/>
      <c r="C125" s="267"/>
      <c r="D125" s="267"/>
      <c r="E125" s="293"/>
      <c r="F125" s="293"/>
      <c r="G125" s="293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67"/>
    </row>
    <row r="126" spans="1:78">
      <c r="A126" s="267"/>
      <c r="B126" s="267"/>
      <c r="C126" s="267"/>
      <c r="D126" s="267"/>
      <c r="E126" s="293"/>
      <c r="F126" s="293"/>
      <c r="G126" s="293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267"/>
      <c r="BG126" s="267"/>
      <c r="BH126" s="267"/>
      <c r="BI126" s="267"/>
      <c r="BJ126" s="267"/>
      <c r="BK126" s="267"/>
      <c r="BL126" s="267"/>
      <c r="BM126" s="267"/>
      <c r="BN126" s="267"/>
      <c r="BO126" s="267"/>
      <c r="BP126" s="267"/>
      <c r="BQ126" s="267"/>
      <c r="BR126" s="267"/>
      <c r="BS126" s="267"/>
      <c r="BT126" s="267"/>
      <c r="BU126" s="267"/>
      <c r="BV126" s="267"/>
      <c r="BW126" s="267"/>
      <c r="BX126" s="267"/>
      <c r="BY126" s="267"/>
      <c r="BZ126" s="267"/>
    </row>
    <row r="127" spans="1:78">
      <c r="A127" s="267"/>
      <c r="B127" s="267"/>
      <c r="C127" s="267"/>
      <c r="D127" s="267"/>
      <c r="E127" s="293"/>
      <c r="F127" s="293"/>
      <c r="G127" s="293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267"/>
      <c r="BG127" s="267"/>
      <c r="BH127" s="267"/>
      <c r="BI127" s="267"/>
      <c r="BJ127" s="267"/>
      <c r="BK127" s="267"/>
      <c r="BL127" s="267"/>
      <c r="BM127" s="267"/>
      <c r="BN127" s="267"/>
      <c r="BO127" s="267"/>
      <c r="BP127" s="267"/>
      <c r="BQ127" s="267"/>
      <c r="BR127" s="267"/>
      <c r="BS127" s="267"/>
      <c r="BT127" s="267"/>
      <c r="BU127" s="267"/>
      <c r="BV127" s="267"/>
      <c r="BW127" s="267"/>
      <c r="BX127" s="267"/>
      <c r="BY127" s="267"/>
      <c r="BZ127" s="267"/>
    </row>
    <row r="128" spans="1:78">
      <c r="A128" s="267"/>
      <c r="B128" s="267"/>
      <c r="C128" s="267"/>
      <c r="D128" s="267"/>
      <c r="E128" s="293"/>
      <c r="F128" s="293"/>
      <c r="G128" s="293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67"/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</row>
    <row r="129" spans="1:78">
      <c r="A129" s="267"/>
      <c r="B129" s="267"/>
      <c r="C129" s="267"/>
      <c r="D129" s="267"/>
      <c r="E129" s="293"/>
      <c r="F129" s="293"/>
      <c r="G129" s="293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267"/>
      <c r="AR129" s="267"/>
      <c r="AS129" s="267"/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67"/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67"/>
      <c r="BV129" s="267"/>
      <c r="BW129" s="267"/>
      <c r="BX129" s="267"/>
      <c r="BY129" s="267"/>
      <c r="BZ129" s="267"/>
    </row>
    <row r="130" spans="1:78">
      <c r="A130" s="267"/>
      <c r="B130" s="267"/>
      <c r="C130" s="267"/>
      <c r="D130" s="267"/>
      <c r="E130" s="293"/>
      <c r="F130" s="293"/>
      <c r="G130" s="293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267"/>
      <c r="BG130" s="267"/>
      <c r="BH130" s="267"/>
      <c r="BI130" s="267"/>
      <c r="BJ130" s="267"/>
      <c r="BK130" s="267"/>
      <c r="BL130" s="267"/>
      <c r="BM130" s="267"/>
      <c r="BN130" s="267"/>
      <c r="BO130" s="267"/>
      <c r="BP130" s="267"/>
      <c r="BQ130" s="267"/>
      <c r="BR130" s="267"/>
      <c r="BS130" s="267"/>
      <c r="BT130" s="267"/>
      <c r="BU130" s="267"/>
      <c r="BV130" s="267"/>
      <c r="BW130" s="267"/>
      <c r="BX130" s="267"/>
      <c r="BY130" s="267"/>
      <c r="BZ130" s="267"/>
    </row>
    <row r="131" spans="1:78">
      <c r="A131" s="267"/>
      <c r="B131" s="267"/>
      <c r="C131" s="267"/>
      <c r="D131" s="267"/>
      <c r="E131" s="293"/>
      <c r="F131" s="293"/>
      <c r="G131" s="293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267"/>
      <c r="BG131" s="267"/>
      <c r="BH131" s="267"/>
      <c r="BI131" s="267"/>
      <c r="BJ131" s="267"/>
      <c r="BK131" s="267"/>
      <c r="BL131" s="267"/>
      <c r="BM131" s="267"/>
      <c r="BN131" s="267"/>
      <c r="BO131" s="267"/>
      <c r="BP131" s="267"/>
      <c r="BQ131" s="267"/>
      <c r="BR131" s="267"/>
      <c r="BS131" s="267"/>
      <c r="BT131" s="267"/>
      <c r="BU131" s="267"/>
      <c r="BV131" s="267"/>
      <c r="BW131" s="267"/>
      <c r="BX131" s="267"/>
      <c r="BY131" s="267"/>
      <c r="BZ131" s="267"/>
    </row>
    <row r="132" spans="1:78">
      <c r="A132" s="267"/>
      <c r="B132" s="267"/>
      <c r="C132" s="267"/>
      <c r="D132" s="267"/>
      <c r="E132" s="293"/>
      <c r="F132" s="293"/>
      <c r="G132" s="293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267"/>
      <c r="BG132" s="267"/>
      <c r="BH132" s="267"/>
      <c r="BI132" s="267"/>
      <c r="BJ132" s="267"/>
      <c r="BK132" s="267"/>
      <c r="BL132" s="267"/>
      <c r="BM132" s="267"/>
      <c r="BN132" s="267"/>
      <c r="BO132" s="267"/>
      <c r="BP132" s="267"/>
      <c r="BQ132" s="267"/>
      <c r="BR132" s="267"/>
      <c r="BS132" s="267"/>
      <c r="BT132" s="267"/>
      <c r="BU132" s="267"/>
      <c r="BV132" s="267"/>
      <c r="BW132" s="267"/>
      <c r="BX132" s="267"/>
      <c r="BY132" s="267"/>
      <c r="BZ132" s="267"/>
    </row>
    <row r="133" spans="1:78">
      <c r="A133" s="267"/>
      <c r="B133" s="267"/>
      <c r="C133" s="267"/>
      <c r="D133" s="267"/>
      <c r="E133" s="293"/>
      <c r="F133" s="293"/>
      <c r="G133" s="293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267"/>
      <c r="BG133" s="267"/>
      <c r="BH133" s="267"/>
      <c r="BI133" s="267"/>
      <c r="BJ133" s="267"/>
      <c r="BK133" s="267"/>
      <c r="BL133" s="267"/>
      <c r="BM133" s="267"/>
      <c r="BN133" s="267"/>
      <c r="BO133" s="267"/>
      <c r="BP133" s="267"/>
      <c r="BQ133" s="267"/>
      <c r="BR133" s="267"/>
      <c r="BS133" s="267"/>
      <c r="BT133" s="267"/>
      <c r="BU133" s="267"/>
      <c r="BV133" s="267"/>
      <c r="BW133" s="267"/>
      <c r="BX133" s="267"/>
      <c r="BY133" s="267"/>
      <c r="BZ133" s="267"/>
    </row>
    <row r="134" spans="1:78">
      <c r="A134" s="267"/>
      <c r="B134" s="267"/>
      <c r="C134" s="267"/>
      <c r="D134" s="267"/>
      <c r="E134" s="293"/>
      <c r="F134" s="293"/>
      <c r="G134" s="293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</row>
    <row r="135" spans="1:78">
      <c r="A135" s="267"/>
      <c r="B135" s="267"/>
      <c r="C135" s="267"/>
      <c r="D135" s="267"/>
      <c r="E135" s="293"/>
      <c r="F135" s="293"/>
      <c r="G135" s="293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</row>
    <row r="136" spans="1:78">
      <c r="A136" s="267"/>
      <c r="B136" s="267"/>
      <c r="C136" s="267"/>
      <c r="D136" s="267"/>
      <c r="E136" s="293"/>
      <c r="F136" s="293"/>
      <c r="G136" s="293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267"/>
      <c r="BG136" s="267"/>
      <c r="BH136" s="267"/>
      <c r="BI136" s="267"/>
      <c r="BJ136" s="267"/>
      <c r="BK136" s="267"/>
      <c r="BL136" s="267"/>
      <c r="BM136" s="267"/>
      <c r="BN136" s="267"/>
      <c r="BO136" s="267"/>
      <c r="BP136" s="267"/>
      <c r="BQ136" s="267"/>
      <c r="BR136" s="267"/>
      <c r="BS136" s="267"/>
      <c r="BT136" s="267"/>
      <c r="BU136" s="267"/>
      <c r="BV136" s="267"/>
      <c r="BW136" s="267"/>
      <c r="BX136" s="267"/>
      <c r="BY136" s="267"/>
      <c r="BZ136" s="267"/>
    </row>
    <row r="137" spans="1:78">
      <c r="A137" s="267"/>
      <c r="B137" s="267"/>
      <c r="C137" s="267"/>
      <c r="D137" s="267"/>
      <c r="E137" s="293"/>
      <c r="F137" s="293"/>
      <c r="G137" s="293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267"/>
      <c r="BG137" s="267"/>
      <c r="BH137" s="267"/>
      <c r="BI137" s="267"/>
      <c r="BJ137" s="267"/>
      <c r="BK137" s="267"/>
      <c r="BL137" s="267"/>
      <c r="BM137" s="267"/>
      <c r="BN137" s="267"/>
      <c r="BO137" s="267"/>
      <c r="BP137" s="267"/>
      <c r="BQ137" s="267"/>
      <c r="BR137" s="267"/>
      <c r="BS137" s="267"/>
      <c r="BT137" s="267"/>
      <c r="BU137" s="267"/>
      <c r="BV137" s="267"/>
      <c r="BW137" s="267"/>
      <c r="BX137" s="267"/>
      <c r="BY137" s="267"/>
      <c r="BZ137" s="267"/>
    </row>
    <row r="138" spans="1:78">
      <c r="A138" s="267"/>
      <c r="B138" s="267"/>
      <c r="C138" s="267"/>
      <c r="D138" s="267"/>
      <c r="E138" s="293"/>
      <c r="F138" s="293"/>
      <c r="G138" s="293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267"/>
      <c r="BG138" s="267"/>
      <c r="BH138" s="267"/>
      <c r="BI138" s="267"/>
      <c r="BJ138" s="267"/>
      <c r="BK138" s="267"/>
      <c r="BL138" s="267"/>
      <c r="BM138" s="267"/>
      <c r="BN138" s="267"/>
      <c r="BO138" s="267"/>
      <c r="BP138" s="267"/>
      <c r="BQ138" s="267"/>
      <c r="BR138" s="267"/>
      <c r="BS138" s="267"/>
      <c r="BT138" s="267"/>
      <c r="BU138" s="267"/>
      <c r="BV138" s="267"/>
      <c r="BW138" s="267"/>
      <c r="BX138" s="267"/>
      <c r="BY138" s="267"/>
      <c r="BZ138" s="267"/>
    </row>
    <row r="139" spans="1:78">
      <c r="A139" s="267"/>
      <c r="B139" s="267"/>
      <c r="C139" s="267"/>
      <c r="D139" s="267"/>
      <c r="E139" s="293"/>
      <c r="F139" s="293"/>
      <c r="G139" s="293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267"/>
      <c r="BG139" s="267"/>
      <c r="BH139" s="267"/>
      <c r="BI139" s="267"/>
      <c r="BJ139" s="267"/>
      <c r="BK139" s="267"/>
      <c r="BL139" s="267"/>
      <c r="BM139" s="267"/>
      <c r="BN139" s="267"/>
      <c r="BO139" s="267"/>
      <c r="BP139" s="267"/>
      <c r="BQ139" s="267"/>
      <c r="BR139" s="267"/>
      <c r="BS139" s="267"/>
      <c r="BT139" s="267"/>
      <c r="BU139" s="267"/>
      <c r="BV139" s="267"/>
      <c r="BW139" s="267"/>
      <c r="BX139" s="267"/>
      <c r="BY139" s="267"/>
      <c r="BZ139" s="267"/>
    </row>
    <row r="140" spans="1:78">
      <c r="A140" s="267"/>
      <c r="B140" s="267"/>
      <c r="C140" s="267"/>
      <c r="D140" s="267"/>
      <c r="E140" s="293"/>
      <c r="F140" s="293"/>
      <c r="G140" s="293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267"/>
      <c r="BG140" s="267"/>
      <c r="BH140" s="267"/>
      <c r="BI140" s="267"/>
      <c r="BJ140" s="267"/>
      <c r="BK140" s="267"/>
      <c r="BL140" s="267"/>
      <c r="BM140" s="267"/>
      <c r="BN140" s="267"/>
      <c r="BO140" s="267"/>
      <c r="BP140" s="267"/>
      <c r="BQ140" s="267"/>
      <c r="BR140" s="267"/>
      <c r="BS140" s="267"/>
      <c r="BT140" s="267"/>
      <c r="BU140" s="267"/>
      <c r="BV140" s="267"/>
      <c r="BW140" s="267"/>
      <c r="BX140" s="267"/>
      <c r="BY140" s="267"/>
      <c r="BZ140" s="267"/>
    </row>
    <row r="141" spans="1:78">
      <c r="A141" s="267"/>
      <c r="B141" s="267"/>
      <c r="C141" s="267"/>
      <c r="D141" s="267"/>
      <c r="E141" s="293"/>
      <c r="F141" s="293"/>
      <c r="G141" s="293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267"/>
      <c r="BG141" s="267"/>
      <c r="BH141" s="267"/>
      <c r="BI141" s="267"/>
      <c r="BJ141" s="267"/>
      <c r="BK141" s="267"/>
      <c r="BL141" s="267"/>
      <c r="BM141" s="267"/>
      <c r="BN141" s="267"/>
      <c r="BO141" s="267"/>
      <c r="BP141" s="267"/>
      <c r="BQ141" s="267"/>
      <c r="BR141" s="267"/>
      <c r="BS141" s="267"/>
      <c r="BT141" s="267"/>
      <c r="BU141" s="267"/>
      <c r="BV141" s="267"/>
      <c r="BW141" s="267"/>
      <c r="BX141" s="267"/>
      <c r="BY141" s="267"/>
      <c r="BZ141" s="267"/>
    </row>
    <row r="142" spans="1:78">
      <c r="A142" s="267"/>
      <c r="B142" s="267"/>
      <c r="C142" s="267"/>
      <c r="D142" s="267"/>
      <c r="E142" s="293"/>
      <c r="F142" s="293"/>
      <c r="G142" s="293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267"/>
      <c r="AR142" s="267"/>
      <c r="AS142" s="267"/>
      <c r="AT142" s="267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  <c r="BS142" s="267"/>
      <c r="BT142" s="267"/>
      <c r="BU142" s="267"/>
      <c r="BV142" s="267"/>
      <c r="BW142" s="267"/>
      <c r="BX142" s="267"/>
      <c r="BY142" s="267"/>
      <c r="BZ142" s="267"/>
    </row>
    <row r="143" spans="1:78">
      <c r="A143" s="267"/>
      <c r="B143" s="267"/>
      <c r="C143" s="267"/>
      <c r="D143" s="267"/>
      <c r="E143" s="293"/>
      <c r="F143" s="293"/>
      <c r="G143" s="293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  <c r="BS143" s="267"/>
      <c r="BT143" s="267"/>
      <c r="BU143" s="267"/>
      <c r="BV143" s="267"/>
      <c r="BW143" s="267"/>
      <c r="BX143" s="267"/>
      <c r="BY143" s="267"/>
      <c r="BZ143" s="267"/>
    </row>
    <row r="144" spans="1:78">
      <c r="A144" s="267"/>
      <c r="B144" s="267"/>
      <c r="C144" s="267"/>
      <c r="D144" s="267"/>
      <c r="E144" s="293"/>
      <c r="F144" s="293"/>
      <c r="G144" s="293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267"/>
      <c r="BG144" s="267"/>
      <c r="BH144" s="267"/>
      <c r="BI144" s="267"/>
      <c r="BJ144" s="267"/>
      <c r="BK144" s="267"/>
      <c r="BL144" s="267"/>
      <c r="BM144" s="267"/>
      <c r="BN144" s="267"/>
      <c r="BO144" s="267"/>
      <c r="BP144" s="267"/>
      <c r="BQ144" s="267"/>
      <c r="BR144" s="267"/>
      <c r="BS144" s="267"/>
      <c r="BT144" s="267"/>
      <c r="BU144" s="267"/>
      <c r="BV144" s="267"/>
      <c r="BW144" s="267"/>
      <c r="BX144" s="267"/>
      <c r="BY144" s="267"/>
      <c r="BZ144" s="267"/>
    </row>
    <row r="145" spans="1:78">
      <c r="A145" s="267"/>
      <c r="B145" s="267"/>
      <c r="C145" s="267"/>
      <c r="D145" s="267"/>
      <c r="E145" s="293"/>
      <c r="F145" s="293"/>
      <c r="G145" s="293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7"/>
      <c r="BJ145" s="267"/>
      <c r="BK145" s="267"/>
      <c r="BL145" s="267"/>
      <c r="BM145" s="267"/>
      <c r="BN145" s="267"/>
      <c r="BO145" s="267"/>
      <c r="BP145" s="267"/>
      <c r="BQ145" s="267"/>
      <c r="BR145" s="267"/>
      <c r="BS145" s="267"/>
      <c r="BT145" s="267"/>
      <c r="BU145" s="267"/>
      <c r="BV145" s="267"/>
      <c r="BW145" s="267"/>
      <c r="BX145" s="267"/>
      <c r="BY145" s="267"/>
      <c r="BZ145" s="267"/>
    </row>
    <row r="146" spans="1:78">
      <c r="A146" s="267"/>
      <c r="B146" s="267"/>
      <c r="C146" s="267"/>
      <c r="D146" s="267"/>
      <c r="E146" s="293"/>
      <c r="F146" s="293"/>
      <c r="G146" s="293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  <c r="BR146" s="267"/>
      <c r="BS146" s="267"/>
      <c r="BT146" s="267"/>
      <c r="BU146" s="267"/>
      <c r="BV146" s="267"/>
      <c r="BW146" s="267"/>
      <c r="BX146" s="267"/>
      <c r="BY146" s="267"/>
      <c r="BZ146" s="267"/>
    </row>
    <row r="147" spans="1:78">
      <c r="A147" s="267"/>
      <c r="B147" s="267"/>
      <c r="C147" s="267"/>
      <c r="D147" s="267"/>
      <c r="E147" s="293"/>
      <c r="F147" s="293"/>
      <c r="G147" s="293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  <c r="BR147" s="267"/>
      <c r="BS147" s="267"/>
      <c r="BT147" s="267"/>
      <c r="BU147" s="267"/>
      <c r="BV147" s="267"/>
      <c r="BW147" s="267"/>
      <c r="BX147" s="267"/>
      <c r="BY147" s="267"/>
      <c r="BZ147" s="267"/>
    </row>
    <row r="148" spans="1:78">
      <c r="A148" s="267"/>
      <c r="B148" s="267"/>
      <c r="C148" s="267"/>
      <c r="D148" s="267"/>
      <c r="E148" s="293"/>
      <c r="F148" s="293"/>
      <c r="G148" s="293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  <c r="BR148" s="267"/>
      <c r="BS148" s="267"/>
      <c r="BT148" s="267"/>
      <c r="BU148" s="267"/>
      <c r="BV148" s="267"/>
      <c r="BW148" s="267"/>
      <c r="BX148" s="267"/>
      <c r="BY148" s="267"/>
      <c r="BZ148" s="267"/>
    </row>
    <row r="149" spans="1:78">
      <c r="A149" s="267"/>
      <c r="B149" s="267"/>
      <c r="C149" s="267"/>
      <c r="D149" s="267"/>
      <c r="E149" s="293"/>
      <c r="F149" s="293"/>
      <c r="G149" s="293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  <c r="BR149" s="267"/>
      <c r="BS149" s="267"/>
      <c r="BT149" s="267"/>
      <c r="BU149" s="267"/>
      <c r="BV149" s="267"/>
      <c r="BW149" s="267"/>
      <c r="BX149" s="267"/>
      <c r="BY149" s="267"/>
      <c r="BZ149" s="267"/>
    </row>
    <row r="150" spans="1:78">
      <c r="A150" s="267"/>
      <c r="B150" s="267"/>
      <c r="C150" s="267"/>
      <c r="D150" s="267"/>
      <c r="E150" s="293"/>
      <c r="F150" s="293"/>
      <c r="G150" s="293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7"/>
      <c r="BJ150" s="267"/>
      <c r="BK150" s="267"/>
      <c r="BL150" s="267"/>
      <c r="BM150" s="267"/>
      <c r="BN150" s="267"/>
      <c r="BO150" s="267"/>
      <c r="BP150" s="267"/>
      <c r="BQ150" s="267"/>
      <c r="BR150" s="267"/>
      <c r="BS150" s="267"/>
      <c r="BT150" s="267"/>
      <c r="BU150" s="267"/>
      <c r="BV150" s="267"/>
      <c r="BW150" s="267"/>
      <c r="BX150" s="267"/>
      <c r="BY150" s="267"/>
      <c r="BZ150" s="267"/>
    </row>
    <row r="151" spans="1:78">
      <c r="A151" s="267"/>
      <c r="B151" s="267"/>
      <c r="C151" s="267"/>
      <c r="D151" s="267"/>
      <c r="E151" s="293"/>
      <c r="F151" s="293"/>
      <c r="G151" s="293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</row>
    <row r="152" spans="1:78">
      <c r="A152" s="267"/>
      <c r="B152" s="267"/>
      <c r="C152" s="267"/>
      <c r="D152" s="267"/>
      <c r="E152" s="293"/>
      <c r="F152" s="293"/>
      <c r="G152" s="293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267"/>
      <c r="BG152" s="267"/>
      <c r="BH152" s="267"/>
      <c r="BI152" s="267"/>
      <c r="BJ152" s="267"/>
      <c r="BK152" s="267"/>
      <c r="BL152" s="267"/>
      <c r="BM152" s="267"/>
      <c r="BN152" s="267"/>
      <c r="BO152" s="267"/>
      <c r="BP152" s="267"/>
      <c r="BQ152" s="267"/>
      <c r="BR152" s="267"/>
      <c r="BS152" s="267"/>
      <c r="BT152" s="267"/>
      <c r="BU152" s="267"/>
      <c r="BV152" s="267"/>
      <c r="BW152" s="267"/>
      <c r="BX152" s="267"/>
      <c r="BY152" s="267"/>
      <c r="BZ152" s="267"/>
    </row>
    <row r="153" spans="1:78">
      <c r="A153" s="267"/>
      <c r="B153" s="267"/>
      <c r="C153" s="267"/>
      <c r="D153" s="267"/>
      <c r="E153" s="293"/>
      <c r="F153" s="293"/>
      <c r="G153" s="293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267"/>
      <c r="BG153" s="267"/>
      <c r="BH153" s="267"/>
      <c r="BI153" s="267"/>
      <c r="BJ153" s="267"/>
      <c r="BK153" s="267"/>
      <c r="BL153" s="267"/>
      <c r="BM153" s="267"/>
      <c r="BN153" s="267"/>
      <c r="BO153" s="267"/>
      <c r="BP153" s="267"/>
      <c r="BQ153" s="267"/>
      <c r="BR153" s="267"/>
      <c r="BS153" s="267"/>
      <c r="BT153" s="267"/>
      <c r="BU153" s="267"/>
      <c r="BV153" s="267"/>
      <c r="BW153" s="267"/>
      <c r="BX153" s="267"/>
      <c r="BY153" s="267"/>
      <c r="BZ153" s="267"/>
    </row>
    <row r="154" spans="1:78">
      <c r="A154" s="267"/>
      <c r="B154" s="267"/>
      <c r="C154" s="267"/>
      <c r="D154" s="267"/>
      <c r="E154" s="293"/>
      <c r="F154" s="293"/>
      <c r="G154" s="293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  <c r="BR154" s="267"/>
      <c r="BS154" s="267"/>
      <c r="BT154" s="267"/>
      <c r="BU154" s="267"/>
      <c r="BV154" s="267"/>
      <c r="BW154" s="267"/>
      <c r="BX154" s="267"/>
      <c r="BY154" s="267"/>
      <c r="BZ154" s="267"/>
    </row>
    <row r="155" spans="1:78">
      <c r="A155" s="267"/>
      <c r="B155" s="267"/>
      <c r="C155" s="267"/>
      <c r="D155" s="267"/>
      <c r="E155" s="293"/>
      <c r="F155" s="293"/>
      <c r="G155" s="293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</row>
    <row r="156" spans="1:78">
      <c r="A156" s="267"/>
      <c r="B156" s="267"/>
      <c r="C156" s="267"/>
      <c r="D156" s="267"/>
      <c r="E156" s="293"/>
      <c r="F156" s="293"/>
      <c r="G156" s="293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267"/>
      <c r="AR156" s="267"/>
      <c r="AS156" s="267"/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67"/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67"/>
      <c r="BV156" s="267"/>
      <c r="BW156" s="267"/>
      <c r="BX156" s="267"/>
      <c r="BY156" s="267"/>
      <c r="BZ156" s="267"/>
    </row>
    <row r="157" spans="1:78">
      <c r="A157" s="267"/>
      <c r="B157" s="267"/>
      <c r="C157" s="267"/>
      <c r="D157" s="267"/>
      <c r="E157" s="293"/>
      <c r="F157" s="293"/>
      <c r="G157" s="293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</row>
    <row r="158" spans="1:78">
      <c r="A158" s="267"/>
      <c r="B158" s="267"/>
      <c r="C158" s="267"/>
      <c r="D158" s="267"/>
      <c r="E158" s="293"/>
      <c r="F158" s="293"/>
      <c r="G158" s="293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67"/>
      <c r="BF158" s="267"/>
      <c r="BG158" s="267"/>
      <c r="BH158" s="267"/>
      <c r="BI158" s="267"/>
      <c r="BJ158" s="267"/>
      <c r="BK158" s="267"/>
      <c r="BL158" s="267"/>
      <c r="BM158" s="267"/>
      <c r="BN158" s="267"/>
      <c r="BO158" s="267"/>
      <c r="BP158" s="267"/>
      <c r="BQ158" s="267"/>
      <c r="BR158" s="267"/>
      <c r="BS158" s="267"/>
      <c r="BT158" s="267"/>
      <c r="BU158" s="267"/>
      <c r="BV158" s="267"/>
      <c r="BW158" s="267"/>
      <c r="BX158" s="267"/>
      <c r="BY158" s="267"/>
      <c r="BZ158" s="267"/>
    </row>
    <row r="159" spans="1:78">
      <c r="A159" s="267"/>
      <c r="B159" s="267"/>
      <c r="C159" s="267"/>
      <c r="D159" s="267"/>
      <c r="E159" s="293"/>
      <c r="F159" s="293"/>
      <c r="G159" s="293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267"/>
      <c r="AR159" s="267"/>
      <c r="AS159" s="267"/>
      <c r="AT159" s="267"/>
      <c r="AU159" s="267"/>
      <c r="AV159" s="267"/>
      <c r="AW159" s="267"/>
      <c r="AX159" s="267"/>
      <c r="AY159" s="267"/>
      <c r="AZ159" s="267"/>
      <c r="BA159" s="267"/>
      <c r="BB159" s="267"/>
      <c r="BC159" s="267"/>
      <c r="BD159" s="267"/>
      <c r="BE159" s="267"/>
      <c r="BF159" s="267"/>
      <c r="BG159" s="267"/>
      <c r="BH159" s="267"/>
      <c r="BI159" s="267"/>
      <c r="BJ159" s="267"/>
      <c r="BK159" s="267"/>
      <c r="BL159" s="267"/>
      <c r="BM159" s="267"/>
      <c r="BN159" s="267"/>
      <c r="BO159" s="267"/>
      <c r="BP159" s="267"/>
      <c r="BQ159" s="267"/>
      <c r="BR159" s="267"/>
      <c r="BS159" s="267"/>
      <c r="BT159" s="267"/>
      <c r="BU159" s="267"/>
      <c r="BV159" s="267"/>
      <c r="BW159" s="267"/>
      <c r="BX159" s="267"/>
      <c r="BY159" s="267"/>
      <c r="BZ159" s="267"/>
    </row>
    <row r="160" spans="1:78">
      <c r="A160" s="267"/>
      <c r="B160" s="267"/>
      <c r="C160" s="267"/>
      <c r="D160" s="267"/>
      <c r="E160" s="293"/>
      <c r="F160" s="293"/>
      <c r="G160" s="293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267"/>
      <c r="BE160" s="267"/>
      <c r="BF160" s="267"/>
      <c r="BG160" s="267"/>
      <c r="BH160" s="267"/>
      <c r="BI160" s="267"/>
      <c r="BJ160" s="267"/>
      <c r="BK160" s="267"/>
      <c r="BL160" s="267"/>
      <c r="BM160" s="267"/>
      <c r="BN160" s="267"/>
      <c r="BO160" s="267"/>
      <c r="BP160" s="267"/>
      <c r="BQ160" s="267"/>
      <c r="BR160" s="267"/>
      <c r="BS160" s="267"/>
      <c r="BT160" s="267"/>
      <c r="BU160" s="267"/>
      <c r="BV160" s="267"/>
      <c r="BW160" s="267"/>
      <c r="BX160" s="267"/>
      <c r="BY160" s="267"/>
      <c r="BZ160" s="267"/>
    </row>
    <row r="161" spans="1:78">
      <c r="A161" s="267"/>
      <c r="B161" s="267"/>
      <c r="C161" s="267"/>
      <c r="D161" s="267"/>
      <c r="E161" s="293"/>
      <c r="F161" s="293"/>
      <c r="G161" s="293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7"/>
      <c r="BJ161" s="267"/>
      <c r="BK161" s="267"/>
      <c r="BL161" s="267"/>
      <c r="BM161" s="267"/>
      <c r="BN161" s="267"/>
      <c r="BO161" s="267"/>
      <c r="BP161" s="267"/>
      <c r="BQ161" s="267"/>
      <c r="BR161" s="267"/>
      <c r="BS161" s="267"/>
      <c r="BT161" s="267"/>
      <c r="BU161" s="267"/>
      <c r="BV161" s="267"/>
      <c r="BW161" s="267"/>
      <c r="BX161" s="267"/>
      <c r="BY161" s="267"/>
      <c r="BZ161" s="267"/>
    </row>
    <row r="162" spans="1:78">
      <c r="A162" s="267"/>
      <c r="B162" s="267"/>
      <c r="C162" s="267"/>
      <c r="D162" s="267"/>
      <c r="E162" s="293"/>
      <c r="F162" s="293"/>
      <c r="G162" s="293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7"/>
      <c r="BJ162" s="267"/>
      <c r="BK162" s="267"/>
      <c r="BL162" s="267"/>
      <c r="BM162" s="267"/>
      <c r="BN162" s="267"/>
      <c r="BO162" s="267"/>
      <c r="BP162" s="267"/>
      <c r="BQ162" s="267"/>
      <c r="BR162" s="267"/>
      <c r="BS162" s="267"/>
      <c r="BT162" s="267"/>
      <c r="BU162" s="267"/>
      <c r="BV162" s="267"/>
      <c r="BW162" s="267"/>
      <c r="BX162" s="267"/>
      <c r="BY162" s="267"/>
      <c r="BZ162" s="267"/>
    </row>
    <row r="163" spans="1:78">
      <c r="A163" s="267"/>
      <c r="B163" s="267"/>
      <c r="C163" s="267"/>
      <c r="D163" s="267"/>
      <c r="E163" s="293"/>
      <c r="F163" s="293"/>
      <c r="G163" s="293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267"/>
      <c r="AR163" s="267"/>
      <c r="AS163" s="267"/>
      <c r="AT163" s="267"/>
      <c r="AU163" s="267"/>
      <c r="AV163" s="267"/>
      <c r="AW163" s="267"/>
      <c r="AX163" s="267"/>
      <c r="AY163" s="267"/>
      <c r="AZ163" s="267"/>
      <c r="BA163" s="267"/>
      <c r="BB163" s="267"/>
      <c r="BC163" s="267"/>
      <c r="BD163" s="267"/>
      <c r="BE163" s="267"/>
      <c r="BF163" s="267"/>
      <c r="BG163" s="267"/>
      <c r="BH163" s="267"/>
      <c r="BI163" s="267"/>
      <c r="BJ163" s="267"/>
      <c r="BK163" s="267"/>
      <c r="BL163" s="267"/>
      <c r="BM163" s="267"/>
      <c r="BN163" s="267"/>
      <c r="BO163" s="267"/>
      <c r="BP163" s="267"/>
      <c r="BQ163" s="267"/>
      <c r="BR163" s="267"/>
      <c r="BS163" s="267"/>
      <c r="BT163" s="267"/>
      <c r="BU163" s="267"/>
      <c r="BV163" s="267"/>
      <c r="BW163" s="267"/>
      <c r="BX163" s="267"/>
      <c r="BY163" s="267"/>
      <c r="BZ163" s="267"/>
    </row>
    <row r="164" spans="1:78">
      <c r="A164" s="267"/>
      <c r="B164" s="267"/>
      <c r="C164" s="267"/>
      <c r="D164" s="267"/>
      <c r="E164" s="293"/>
      <c r="F164" s="293"/>
      <c r="G164" s="293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</row>
    <row r="165" spans="1:78">
      <c r="A165" s="267"/>
      <c r="B165" s="267"/>
      <c r="C165" s="267"/>
      <c r="D165" s="267"/>
      <c r="E165" s="293"/>
      <c r="F165" s="293"/>
      <c r="G165" s="293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</row>
    <row r="166" spans="1:78">
      <c r="A166" s="267"/>
      <c r="B166" s="267"/>
      <c r="C166" s="267"/>
      <c r="D166" s="267"/>
      <c r="E166" s="293"/>
      <c r="F166" s="293"/>
      <c r="G166" s="293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</row>
    <row r="167" spans="1:78">
      <c r="A167" s="267"/>
      <c r="B167" s="267"/>
      <c r="C167" s="267"/>
      <c r="D167" s="267"/>
      <c r="E167" s="293"/>
      <c r="F167" s="293"/>
      <c r="G167" s="293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</row>
    <row r="168" spans="1:78">
      <c r="A168" s="267"/>
      <c r="B168" s="267"/>
      <c r="C168" s="267"/>
      <c r="D168" s="267"/>
      <c r="E168" s="293"/>
      <c r="F168" s="293"/>
      <c r="G168" s="293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  <c r="AX168" s="267"/>
      <c r="AY168" s="267"/>
      <c r="AZ168" s="267"/>
      <c r="BA168" s="267"/>
      <c r="BB168" s="267"/>
      <c r="BC168" s="267"/>
      <c r="BD168" s="267"/>
      <c r="BE168" s="267"/>
      <c r="BF168" s="267"/>
      <c r="BG168" s="267"/>
      <c r="BH168" s="267"/>
      <c r="BI168" s="267"/>
      <c r="BJ168" s="267"/>
      <c r="BK168" s="267"/>
      <c r="BL168" s="267"/>
      <c r="BM168" s="267"/>
      <c r="BN168" s="267"/>
      <c r="BO168" s="267"/>
      <c r="BP168" s="267"/>
      <c r="BQ168" s="267"/>
      <c r="BR168" s="267"/>
      <c r="BS168" s="267"/>
      <c r="BT168" s="267"/>
      <c r="BU168" s="267"/>
      <c r="BV168" s="267"/>
      <c r="BW168" s="267"/>
      <c r="BX168" s="267"/>
      <c r="BY168" s="267"/>
      <c r="BZ168" s="267"/>
    </row>
    <row r="169" spans="1:78">
      <c r="A169" s="267"/>
      <c r="B169" s="267"/>
      <c r="C169" s="267"/>
      <c r="D169" s="267"/>
      <c r="E169" s="293"/>
      <c r="F169" s="293"/>
      <c r="G169" s="293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7"/>
      <c r="BJ169" s="267"/>
      <c r="BK169" s="267"/>
      <c r="BL169" s="267"/>
      <c r="BM169" s="267"/>
      <c r="BN169" s="267"/>
      <c r="BO169" s="267"/>
      <c r="BP169" s="267"/>
      <c r="BQ169" s="267"/>
      <c r="BR169" s="267"/>
      <c r="BS169" s="267"/>
      <c r="BT169" s="267"/>
      <c r="BU169" s="267"/>
      <c r="BV169" s="267"/>
      <c r="BW169" s="267"/>
      <c r="BX169" s="267"/>
      <c r="BY169" s="267"/>
      <c r="BZ169" s="267"/>
    </row>
    <row r="170" spans="1:78">
      <c r="A170" s="267"/>
      <c r="B170" s="267"/>
      <c r="C170" s="267"/>
      <c r="D170" s="267"/>
      <c r="E170" s="293"/>
      <c r="F170" s="293"/>
      <c r="G170" s="293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67"/>
      <c r="BY170" s="267"/>
      <c r="BZ170" s="267"/>
    </row>
    <row r="171" spans="1:78">
      <c r="A171" s="267"/>
      <c r="B171" s="267"/>
      <c r="C171" s="267"/>
      <c r="D171" s="267"/>
      <c r="E171" s="293"/>
      <c r="F171" s="293"/>
      <c r="G171" s="293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67"/>
      <c r="BG171" s="267"/>
      <c r="BH171" s="267"/>
      <c r="BI171" s="267"/>
      <c r="BJ171" s="267"/>
      <c r="BK171" s="267"/>
      <c r="BL171" s="267"/>
      <c r="BM171" s="267"/>
      <c r="BN171" s="267"/>
      <c r="BO171" s="267"/>
      <c r="BP171" s="267"/>
      <c r="BQ171" s="267"/>
      <c r="BR171" s="267"/>
      <c r="BS171" s="267"/>
      <c r="BT171" s="267"/>
      <c r="BU171" s="267"/>
      <c r="BV171" s="267"/>
      <c r="BW171" s="267"/>
      <c r="BX171" s="267"/>
      <c r="BY171" s="267"/>
      <c r="BZ171" s="267"/>
    </row>
    <row r="172" spans="1:78">
      <c r="A172" s="267"/>
      <c r="B172" s="267"/>
      <c r="C172" s="267"/>
      <c r="D172" s="267"/>
      <c r="E172" s="293"/>
      <c r="F172" s="293"/>
      <c r="G172" s="293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67"/>
      <c r="BG172" s="267"/>
      <c r="BH172" s="267"/>
      <c r="BI172" s="267"/>
      <c r="BJ172" s="267"/>
      <c r="BK172" s="267"/>
      <c r="BL172" s="267"/>
      <c r="BM172" s="267"/>
      <c r="BN172" s="267"/>
      <c r="BO172" s="267"/>
      <c r="BP172" s="267"/>
      <c r="BQ172" s="267"/>
      <c r="BR172" s="267"/>
      <c r="BS172" s="267"/>
      <c r="BT172" s="267"/>
      <c r="BU172" s="267"/>
      <c r="BV172" s="267"/>
      <c r="BW172" s="267"/>
      <c r="BX172" s="267"/>
      <c r="BY172" s="267"/>
      <c r="BZ172" s="267"/>
    </row>
    <row r="173" spans="1:78">
      <c r="A173" s="267"/>
      <c r="B173" s="267"/>
      <c r="C173" s="267"/>
      <c r="D173" s="267"/>
      <c r="E173" s="293"/>
      <c r="F173" s="293"/>
      <c r="G173" s="293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7"/>
      <c r="BJ173" s="267"/>
      <c r="BK173" s="267"/>
      <c r="BL173" s="267"/>
      <c r="BM173" s="267"/>
      <c r="BN173" s="267"/>
      <c r="BO173" s="267"/>
      <c r="BP173" s="267"/>
      <c r="BQ173" s="267"/>
      <c r="BR173" s="267"/>
      <c r="BS173" s="267"/>
      <c r="BT173" s="267"/>
      <c r="BU173" s="267"/>
      <c r="BV173" s="267"/>
      <c r="BW173" s="267"/>
      <c r="BX173" s="267"/>
      <c r="BY173" s="267"/>
      <c r="BZ173" s="267"/>
    </row>
    <row r="174" spans="1:78">
      <c r="A174" s="267"/>
      <c r="B174" s="267"/>
      <c r="C174" s="267"/>
      <c r="D174" s="267"/>
      <c r="E174" s="293"/>
      <c r="F174" s="293"/>
      <c r="G174" s="293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</row>
    <row r="175" spans="1:78">
      <c r="A175" s="267"/>
      <c r="B175" s="267"/>
      <c r="C175" s="267"/>
      <c r="D175" s="267"/>
      <c r="E175" s="293"/>
      <c r="F175" s="293"/>
      <c r="G175" s="293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  <c r="BF175" s="267"/>
      <c r="BG175" s="26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</row>
    <row r="176" spans="1:78">
      <c r="A176" s="267"/>
      <c r="B176" s="267"/>
      <c r="C176" s="267"/>
      <c r="D176" s="267"/>
      <c r="E176" s="293"/>
      <c r="F176" s="293"/>
      <c r="G176" s="293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7"/>
    </row>
    <row r="177" spans="1:78">
      <c r="A177" s="267"/>
      <c r="B177" s="267"/>
      <c r="C177" s="267"/>
      <c r="D177" s="267"/>
      <c r="E177" s="293"/>
      <c r="F177" s="293"/>
      <c r="G177" s="293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</row>
    <row r="178" spans="1:78">
      <c r="A178" s="267"/>
      <c r="B178" s="267"/>
      <c r="C178" s="267"/>
      <c r="D178" s="267"/>
      <c r="E178" s="293"/>
      <c r="F178" s="293"/>
      <c r="G178" s="293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</row>
    <row r="179" spans="1:78">
      <c r="A179" s="267"/>
      <c r="B179" s="267"/>
      <c r="C179" s="267"/>
      <c r="D179" s="267"/>
      <c r="E179" s="293"/>
      <c r="F179" s="293"/>
      <c r="G179" s="293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</row>
    <row r="180" spans="1:78">
      <c r="A180" s="267"/>
      <c r="B180" s="267"/>
      <c r="C180" s="267"/>
      <c r="D180" s="267"/>
      <c r="E180" s="293"/>
      <c r="F180" s="293"/>
      <c r="G180" s="293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</row>
    <row r="181" spans="1:78">
      <c r="A181" s="267"/>
      <c r="B181" s="267"/>
      <c r="C181" s="267"/>
      <c r="D181" s="267"/>
      <c r="E181" s="293"/>
      <c r="F181" s="293"/>
      <c r="G181" s="293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</row>
    <row r="182" spans="1:78">
      <c r="A182" s="267"/>
      <c r="B182" s="267"/>
      <c r="C182" s="267"/>
      <c r="D182" s="267"/>
      <c r="E182" s="293"/>
      <c r="F182" s="293"/>
      <c r="G182" s="293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</row>
    <row r="183" spans="1:78">
      <c r="A183" s="267"/>
      <c r="B183" s="267"/>
      <c r="C183" s="267"/>
      <c r="D183" s="267"/>
      <c r="E183" s="293"/>
      <c r="F183" s="293"/>
      <c r="G183" s="293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</row>
    <row r="184" spans="1:78">
      <c r="A184" s="267"/>
      <c r="B184" s="267"/>
      <c r="C184" s="267"/>
      <c r="D184" s="267"/>
      <c r="E184" s="293"/>
      <c r="F184" s="293"/>
      <c r="G184" s="293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</row>
    <row r="185" spans="1:78">
      <c r="A185" s="267"/>
      <c r="B185" s="267"/>
      <c r="C185" s="267"/>
      <c r="D185" s="267"/>
      <c r="E185" s="293"/>
      <c r="F185" s="293"/>
      <c r="G185" s="293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</row>
    <row r="186" spans="1:78">
      <c r="A186" s="267"/>
      <c r="B186" s="267"/>
      <c r="C186" s="267"/>
      <c r="D186" s="267"/>
      <c r="E186" s="293"/>
      <c r="F186" s="293"/>
      <c r="G186" s="293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</row>
    <row r="187" spans="1:78">
      <c r="A187" s="267"/>
      <c r="B187" s="267"/>
      <c r="C187" s="267"/>
      <c r="D187" s="267"/>
      <c r="E187" s="293"/>
      <c r="F187" s="293"/>
      <c r="G187" s="293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</row>
    <row r="188" spans="1:78">
      <c r="A188" s="267"/>
      <c r="B188" s="267"/>
      <c r="C188" s="267"/>
      <c r="D188" s="267"/>
      <c r="E188" s="293"/>
      <c r="F188" s="293"/>
      <c r="G188" s="293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</row>
    <row r="189" spans="1:78">
      <c r="A189" s="267"/>
      <c r="B189" s="267"/>
      <c r="C189" s="267"/>
      <c r="D189" s="267"/>
      <c r="E189" s="293"/>
      <c r="F189" s="293"/>
      <c r="G189" s="293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</row>
    <row r="190" spans="1:78">
      <c r="A190" s="267"/>
      <c r="B190" s="267"/>
      <c r="C190" s="267"/>
      <c r="D190" s="267"/>
      <c r="E190" s="293"/>
      <c r="F190" s="293"/>
      <c r="G190" s="293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</row>
    <row r="191" spans="1:78">
      <c r="A191" s="267"/>
      <c r="B191" s="267"/>
      <c r="C191" s="267"/>
      <c r="D191" s="267"/>
      <c r="E191" s="293"/>
      <c r="F191" s="293"/>
      <c r="G191" s="293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</row>
    <row r="192" spans="1:78">
      <c r="A192" s="267"/>
      <c r="B192" s="267"/>
      <c r="C192" s="267"/>
      <c r="D192" s="267"/>
      <c r="E192" s="293"/>
      <c r="F192" s="293"/>
      <c r="G192" s="293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</row>
    <row r="193" spans="1:78">
      <c r="A193" s="267"/>
      <c r="B193" s="267"/>
      <c r="C193" s="267"/>
      <c r="D193" s="267"/>
      <c r="E193" s="293"/>
      <c r="F193" s="293"/>
      <c r="G193" s="293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67"/>
      <c r="BU193" s="267"/>
      <c r="BV193" s="267"/>
      <c r="BW193" s="267"/>
      <c r="BX193" s="267"/>
      <c r="BY193" s="267"/>
      <c r="BZ193" s="267"/>
    </row>
    <row r="194" spans="1:78">
      <c r="A194" s="267"/>
      <c r="B194" s="267"/>
      <c r="C194" s="267"/>
      <c r="D194" s="267"/>
      <c r="E194" s="293"/>
      <c r="F194" s="293"/>
      <c r="G194" s="293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67"/>
      <c r="BU194" s="267"/>
      <c r="BV194" s="267"/>
      <c r="BW194" s="267"/>
      <c r="BX194" s="267"/>
      <c r="BY194" s="267"/>
      <c r="BZ194" s="267"/>
    </row>
    <row r="195" spans="1:78">
      <c r="A195" s="267"/>
      <c r="B195" s="267"/>
      <c r="C195" s="267"/>
      <c r="D195" s="267"/>
      <c r="E195" s="293"/>
      <c r="F195" s="293"/>
      <c r="G195" s="293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</row>
    <row r="196" spans="1:78">
      <c r="A196" s="267"/>
      <c r="B196" s="267"/>
      <c r="C196" s="267"/>
      <c r="D196" s="267"/>
      <c r="E196" s="293"/>
      <c r="F196" s="293"/>
      <c r="G196" s="293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</row>
    <row r="197" spans="1:78">
      <c r="A197" s="267"/>
      <c r="B197" s="267"/>
      <c r="C197" s="267"/>
      <c r="D197" s="267"/>
      <c r="E197" s="293"/>
      <c r="F197" s="293"/>
      <c r="G197" s="293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</row>
    <row r="198" spans="1:78">
      <c r="A198" s="267"/>
      <c r="B198" s="267"/>
      <c r="C198" s="267"/>
      <c r="D198" s="267"/>
      <c r="E198" s="293"/>
      <c r="F198" s="293"/>
      <c r="G198" s="293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</row>
    <row r="199" spans="1:78">
      <c r="A199" s="267"/>
      <c r="B199" s="267"/>
      <c r="C199" s="267"/>
      <c r="D199" s="267"/>
      <c r="E199" s="293"/>
      <c r="F199" s="293"/>
      <c r="G199" s="293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</row>
    <row r="200" spans="1:78">
      <c r="A200" s="267"/>
      <c r="B200" s="267"/>
      <c r="C200" s="267"/>
      <c r="D200" s="267"/>
      <c r="E200" s="293"/>
      <c r="F200" s="293"/>
      <c r="G200" s="293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</row>
    <row r="201" spans="1:78">
      <c r="A201" s="267"/>
      <c r="B201" s="267"/>
      <c r="C201" s="267"/>
      <c r="D201" s="267"/>
      <c r="E201" s="293"/>
      <c r="F201" s="293"/>
      <c r="G201" s="293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</row>
    <row r="202" spans="1:78">
      <c r="A202" s="267"/>
      <c r="B202" s="267"/>
      <c r="C202" s="267"/>
      <c r="D202" s="267"/>
      <c r="E202" s="293"/>
      <c r="F202" s="293"/>
      <c r="G202" s="293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</row>
    <row r="203" spans="1:78">
      <c r="A203" s="267"/>
      <c r="B203" s="267"/>
      <c r="C203" s="267"/>
      <c r="D203" s="267"/>
      <c r="E203" s="293"/>
      <c r="F203" s="293"/>
      <c r="G203" s="293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</row>
    <row r="204" spans="1:78">
      <c r="A204" s="267"/>
      <c r="B204" s="267"/>
      <c r="C204" s="267"/>
      <c r="D204" s="267"/>
      <c r="E204" s="293"/>
      <c r="F204" s="293"/>
      <c r="G204" s="293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</row>
    <row r="205" spans="1:78">
      <c r="A205" s="267"/>
      <c r="B205" s="267"/>
      <c r="C205" s="267"/>
      <c r="D205" s="267"/>
      <c r="E205" s="293"/>
      <c r="F205" s="293"/>
      <c r="G205" s="293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</row>
    <row r="206" spans="1:78">
      <c r="A206" s="267"/>
      <c r="B206" s="267"/>
      <c r="C206" s="267"/>
      <c r="D206" s="267"/>
      <c r="E206" s="293"/>
      <c r="F206" s="293"/>
      <c r="G206" s="293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</row>
    <row r="207" spans="1:78">
      <c r="A207" s="267"/>
      <c r="B207" s="267"/>
      <c r="C207" s="267"/>
      <c r="D207" s="267"/>
      <c r="E207" s="293"/>
      <c r="F207" s="293"/>
      <c r="G207" s="293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</row>
    <row r="208" spans="1:78">
      <c r="A208" s="267"/>
      <c r="B208" s="267"/>
      <c r="C208" s="267"/>
      <c r="D208" s="267"/>
      <c r="E208" s="293"/>
      <c r="F208" s="293"/>
      <c r="G208" s="293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</row>
    <row r="209" spans="1:78">
      <c r="A209" s="267"/>
      <c r="B209" s="267"/>
      <c r="C209" s="267"/>
      <c r="D209" s="267"/>
      <c r="E209" s="293"/>
      <c r="F209" s="293"/>
      <c r="G209" s="293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</row>
    <row r="210" spans="1:78">
      <c r="A210" s="267"/>
      <c r="B210" s="267"/>
      <c r="C210" s="267"/>
      <c r="D210" s="267"/>
      <c r="E210" s="293"/>
      <c r="F210" s="293"/>
      <c r="G210" s="293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</row>
    <row r="211" spans="1:78">
      <c r="A211" s="267"/>
      <c r="B211" s="267"/>
      <c r="C211" s="267"/>
      <c r="D211" s="267"/>
      <c r="E211" s="293"/>
      <c r="F211" s="293"/>
      <c r="G211" s="293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</row>
    <row r="212" spans="1:78">
      <c r="A212" s="267"/>
      <c r="B212" s="267"/>
      <c r="C212" s="267"/>
      <c r="D212" s="267"/>
      <c r="E212" s="293"/>
      <c r="F212" s="293"/>
      <c r="G212" s="293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</row>
    <row r="213" spans="1:78">
      <c r="A213" s="267"/>
      <c r="B213" s="267"/>
      <c r="C213" s="267"/>
      <c r="D213" s="267"/>
      <c r="E213" s="293"/>
      <c r="F213" s="293"/>
      <c r="G213" s="293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</row>
    <row r="214" spans="1:78">
      <c r="A214" s="267"/>
      <c r="B214" s="267"/>
      <c r="C214" s="267"/>
      <c r="D214" s="267"/>
      <c r="E214" s="293"/>
      <c r="F214" s="293"/>
      <c r="G214" s="293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</row>
    <row r="215" spans="1:78">
      <c r="A215" s="267"/>
      <c r="B215" s="267"/>
      <c r="C215" s="267"/>
      <c r="D215" s="267"/>
      <c r="E215" s="293"/>
      <c r="F215" s="293"/>
      <c r="G215" s="293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</row>
    <row r="216" spans="1:78">
      <c r="A216" s="267"/>
      <c r="B216" s="267"/>
      <c r="C216" s="267"/>
      <c r="D216" s="267"/>
      <c r="E216" s="293"/>
      <c r="F216" s="293"/>
      <c r="G216" s="293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</row>
    <row r="217" spans="1:78">
      <c r="A217" s="267"/>
      <c r="B217" s="267"/>
      <c r="C217" s="267"/>
      <c r="D217" s="267"/>
      <c r="E217" s="293"/>
      <c r="F217" s="293"/>
      <c r="G217" s="293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</row>
    <row r="218" spans="1:78">
      <c r="A218" s="267"/>
      <c r="B218" s="267"/>
      <c r="C218" s="267"/>
      <c r="D218" s="267"/>
      <c r="E218" s="293"/>
      <c r="F218" s="293"/>
      <c r="G218" s="293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</row>
    <row r="219" spans="1:78">
      <c r="A219" s="267"/>
      <c r="B219" s="267"/>
      <c r="C219" s="267"/>
      <c r="D219" s="267"/>
      <c r="E219" s="293"/>
      <c r="F219" s="293"/>
      <c r="G219" s="293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</row>
    <row r="220" spans="1:78">
      <c r="A220" s="267"/>
      <c r="B220" s="267"/>
      <c r="C220" s="267"/>
      <c r="D220" s="267"/>
      <c r="E220" s="293"/>
      <c r="F220" s="293"/>
      <c r="G220" s="293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</row>
    <row r="221" spans="1:78">
      <c r="A221" s="267"/>
      <c r="B221" s="267"/>
      <c r="C221" s="267"/>
      <c r="D221" s="267"/>
      <c r="E221" s="293"/>
      <c r="F221" s="293"/>
      <c r="G221" s="293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  <c r="AX221" s="267"/>
      <c r="AY221" s="267"/>
      <c r="AZ221" s="267"/>
      <c r="BA221" s="267"/>
      <c r="BB221" s="267"/>
      <c r="BC221" s="267"/>
      <c r="BD221" s="267"/>
      <c r="BE221" s="267"/>
      <c r="BF221" s="267"/>
      <c r="BG221" s="267"/>
      <c r="BH221" s="267"/>
      <c r="BI221" s="267"/>
      <c r="BJ221" s="267"/>
      <c r="BK221" s="267"/>
      <c r="BL221" s="267"/>
      <c r="BM221" s="267"/>
      <c r="BN221" s="267"/>
      <c r="BO221" s="267"/>
      <c r="BP221" s="267"/>
      <c r="BQ221" s="267"/>
      <c r="BR221" s="267"/>
      <c r="BS221" s="267"/>
      <c r="BT221" s="267"/>
      <c r="BU221" s="267"/>
      <c r="BV221" s="267"/>
      <c r="BW221" s="267"/>
      <c r="BX221" s="267"/>
      <c r="BY221" s="267"/>
      <c r="BZ221" s="267"/>
    </row>
    <row r="222" spans="1:78">
      <c r="A222" s="267"/>
      <c r="B222" s="267"/>
      <c r="C222" s="267"/>
      <c r="D222" s="267"/>
      <c r="E222" s="293"/>
      <c r="F222" s="293"/>
      <c r="G222" s="293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</row>
    <row r="223" spans="1:78">
      <c r="A223" s="267"/>
      <c r="B223" s="267"/>
      <c r="C223" s="267"/>
      <c r="D223" s="267"/>
      <c r="E223" s="293"/>
      <c r="F223" s="293"/>
      <c r="G223" s="293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  <c r="AX223" s="267"/>
      <c r="AY223" s="267"/>
      <c r="AZ223" s="267"/>
      <c r="BA223" s="267"/>
      <c r="BB223" s="267"/>
      <c r="BC223" s="267"/>
      <c r="BD223" s="267"/>
      <c r="BE223" s="267"/>
      <c r="BF223" s="267"/>
      <c r="BG223" s="267"/>
      <c r="BH223" s="267"/>
      <c r="BI223" s="267"/>
      <c r="BJ223" s="267"/>
      <c r="BK223" s="267"/>
      <c r="BL223" s="267"/>
      <c r="BM223" s="267"/>
      <c r="BN223" s="267"/>
      <c r="BO223" s="267"/>
      <c r="BP223" s="267"/>
      <c r="BQ223" s="267"/>
      <c r="BR223" s="267"/>
      <c r="BS223" s="267"/>
      <c r="BT223" s="267"/>
      <c r="BU223" s="267"/>
      <c r="BV223" s="267"/>
      <c r="BW223" s="267"/>
      <c r="BX223" s="267"/>
      <c r="BY223" s="267"/>
      <c r="BZ223" s="267"/>
    </row>
    <row r="224" spans="1:78">
      <c r="A224" s="267"/>
      <c r="B224" s="267"/>
      <c r="C224" s="267"/>
      <c r="D224" s="267"/>
      <c r="E224" s="293"/>
      <c r="F224" s="293"/>
      <c r="G224" s="293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  <c r="AX224" s="267"/>
      <c r="AY224" s="267"/>
      <c r="AZ224" s="267"/>
      <c r="BA224" s="267"/>
      <c r="BB224" s="267"/>
      <c r="BC224" s="267"/>
      <c r="BD224" s="267"/>
      <c r="BE224" s="267"/>
      <c r="BF224" s="267"/>
      <c r="BG224" s="267"/>
      <c r="BH224" s="267"/>
      <c r="BI224" s="267"/>
      <c r="BJ224" s="267"/>
      <c r="BK224" s="267"/>
      <c r="BL224" s="267"/>
      <c r="BM224" s="267"/>
      <c r="BN224" s="267"/>
      <c r="BO224" s="267"/>
      <c r="BP224" s="267"/>
      <c r="BQ224" s="267"/>
      <c r="BR224" s="267"/>
      <c r="BS224" s="267"/>
      <c r="BT224" s="267"/>
      <c r="BU224" s="267"/>
      <c r="BV224" s="267"/>
      <c r="BW224" s="267"/>
      <c r="BX224" s="267"/>
      <c r="BY224" s="267"/>
      <c r="BZ224" s="267"/>
    </row>
    <row r="225" spans="1:78">
      <c r="A225" s="267"/>
      <c r="B225" s="267"/>
      <c r="C225" s="267"/>
      <c r="D225" s="267"/>
      <c r="E225" s="293"/>
      <c r="F225" s="293"/>
      <c r="G225" s="293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  <c r="AX225" s="267"/>
      <c r="AY225" s="267"/>
      <c r="AZ225" s="267"/>
      <c r="BA225" s="267"/>
      <c r="BB225" s="267"/>
      <c r="BC225" s="267"/>
      <c r="BD225" s="267"/>
      <c r="BE225" s="267"/>
      <c r="BF225" s="267"/>
      <c r="BG225" s="267"/>
      <c r="BH225" s="267"/>
      <c r="BI225" s="267"/>
      <c r="BJ225" s="267"/>
      <c r="BK225" s="267"/>
      <c r="BL225" s="267"/>
      <c r="BM225" s="267"/>
      <c r="BN225" s="267"/>
      <c r="BO225" s="267"/>
      <c r="BP225" s="267"/>
      <c r="BQ225" s="267"/>
      <c r="BR225" s="267"/>
      <c r="BS225" s="267"/>
      <c r="BT225" s="267"/>
      <c r="BU225" s="267"/>
      <c r="BV225" s="267"/>
      <c r="BW225" s="267"/>
      <c r="BX225" s="267"/>
      <c r="BY225" s="267"/>
      <c r="BZ225" s="267"/>
    </row>
    <row r="226" spans="1:78">
      <c r="A226" s="267"/>
      <c r="B226" s="267"/>
      <c r="C226" s="267"/>
      <c r="D226" s="267"/>
      <c r="E226" s="293"/>
      <c r="F226" s="293"/>
      <c r="G226" s="293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  <c r="AX226" s="267"/>
      <c r="AY226" s="267"/>
      <c r="AZ226" s="267"/>
      <c r="BA226" s="267"/>
      <c r="BB226" s="267"/>
      <c r="BC226" s="267"/>
      <c r="BD226" s="267"/>
      <c r="BE226" s="267"/>
      <c r="BF226" s="267"/>
      <c r="BG226" s="267"/>
      <c r="BH226" s="267"/>
      <c r="BI226" s="267"/>
      <c r="BJ226" s="267"/>
      <c r="BK226" s="267"/>
      <c r="BL226" s="267"/>
      <c r="BM226" s="267"/>
      <c r="BN226" s="267"/>
      <c r="BO226" s="267"/>
      <c r="BP226" s="267"/>
      <c r="BQ226" s="267"/>
      <c r="BR226" s="267"/>
      <c r="BS226" s="267"/>
      <c r="BT226" s="267"/>
      <c r="BU226" s="267"/>
      <c r="BV226" s="267"/>
      <c r="BW226" s="267"/>
      <c r="BX226" s="267"/>
      <c r="BY226" s="267"/>
      <c r="BZ226" s="267"/>
    </row>
    <row r="227" spans="1:78">
      <c r="A227" s="267"/>
      <c r="B227" s="267"/>
      <c r="C227" s="267"/>
      <c r="D227" s="267"/>
      <c r="E227" s="293"/>
      <c r="F227" s="293"/>
      <c r="G227" s="293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  <c r="AX227" s="267"/>
      <c r="AY227" s="267"/>
      <c r="AZ227" s="267"/>
      <c r="BA227" s="267"/>
      <c r="BB227" s="267"/>
      <c r="BC227" s="267"/>
      <c r="BD227" s="267"/>
      <c r="BE227" s="267"/>
      <c r="BF227" s="267"/>
      <c r="BG227" s="267"/>
      <c r="BH227" s="267"/>
      <c r="BI227" s="267"/>
      <c r="BJ227" s="267"/>
      <c r="BK227" s="267"/>
      <c r="BL227" s="267"/>
      <c r="BM227" s="267"/>
      <c r="BN227" s="267"/>
      <c r="BO227" s="267"/>
      <c r="BP227" s="267"/>
      <c r="BQ227" s="267"/>
      <c r="BR227" s="267"/>
      <c r="BS227" s="267"/>
      <c r="BT227" s="267"/>
      <c r="BU227" s="267"/>
      <c r="BV227" s="267"/>
      <c r="BW227" s="267"/>
      <c r="BX227" s="267"/>
      <c r="BY227" s="267"/>
      <c r="BZ227" s="267"/>
    </row>
    <row r="228" spans="1:78">
      <c r="A228" s="267"/>
      <c r="B228" s="267"/>
      <c r="C228" s="267"/>
      <c r="D228" s="267"/>
      <c r="E228" s="293"/>
      <c r="F228" s="293"/>
      <c r="G228" s="293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7"/>
      <c r="BO228" s="267"/>
      <c r="BP228" s="267"/>
      <c r="BQ228" s="267"/>
      <c r="BR228" s="267"/>
      <c r="BS228" s="267"/>
      <c r="BT228" s="267"/>
      <c r="BU228" s="267"/>
      <c r="BV228" s="267"/>
      <c r="BW228" s="267"/>
      <c r="BX228" s="267"/>
      <c r="BY228" s="267"/>
      <c r="BZ228" s="267"/>
    </row>
    <row r="229" spans="1:78">
      <c r="A229" s="267"/>
      <c r="B229" s="267"/>
      <c r="C229" s="267"/>
      <c r="D229" s="267"/>
      <c r="E229" s="293"/>
      <c r="F229" s="293"/>
      <c r="G229" s="293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  <c r="AX229" s="267"/>
      <c r="AY229" s="267"/>
      <c r="AZ229" s="267"/>
      <c r="BA229" s="267"/>
      <c r="BB229" s="267"/>
      <c r="BC229" s="267"/>
      <c r="BD229" s="267"/>
      <c r="BE229" s="267"/>
      <c r="BF229" s="267"/>
      <c r="BG229" s="267"/>
      <c r="BH229" s="267"/>
      <c r="BI229" s="267"/>
      <c r="BJ229" s="267"/>
      <c r="BK229" s="267"/>
      <c r="BL229" s="267"/>
      <c r="BM229" s="267"/>
      <c r="BN229" s="267"/>
      <c r="BO229" s="267"/>
      <c r="BP229" s="267"/>
      <c r="BQ229" s="267"/>
      <c r="BR229" s="267"/>
      <c r="BS229" s="267"/>
      <c r="BT229" s="267"/>
      <c r="BU229" s="267"/>
      <c r="BV229" s="267"/>
      <c r="BW229" s="267"/>
      <c r="BX229" s="267"/>
      <c r="BY229" s="267"/>
      <c r="BZ229" s="267"/>
    </row>
    <row r="230" spans="1:78">
      <c r="A230" s="267"/>
      <c r="B230" s="267"/>
      <c r="C230" s="267"/>
      <c r="D230" s="267"/>
      <c r="E230" s="293"/>
      <c r="F230" s="293"/>
      <c r="G230" s="293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  <c r="AX230" s="267"/>
      <c r="AY230" s="267"/>
      <c r="AZ230" s="267"/>
      <c r="BA230" s="267"/>
      <c r="BB230" s="267"/>
      <c r="BC230" s="267"/>
      <c r="BD230" s="267"/>
      <c r="BE230" s="267"/>
      <c r="BF230" s="267"/>
      <c r="BG230" s="267"/>
      <c r="BH230" s="267"/>
      <c r="BI230" s="267"/>
      <c r="BJ230" s="267"/>
      <c r="BK230" s="267"/>
      <c r="BL230" s="267"/>
      <c r="BM230" s="267"/>
      <c r="BN230" s="267"/>
      <c r="BO230" s="267"/>
      <c r="BP230" s="267"/>
      <c r="BQ230" s="267"/>
      <c r="BR230" s="267"/>
      <c r="BS230" s="267"/>
      <c r="BT230" s="267"/>
      <c r="BU230" s="267"/>
      <c r="BV230" s="267"/>
      <c r="BW230" s="267"/>
      <c r="BX230" s="267"/>
      <c r="BY230" s="267"/>
      <c r="BZ230" s="267"/>
    </row>
    <row r="231" spans="1:78">
      <c r="A231" s="267"/>
      <c r="B231" s="267"/>
      <c r="C231" s="267"/>
      <c r="D231" s="267"/>
      <c r="E231" s="293"/>
      <c r="F231" s="293"/>
      <c r="G231" s="293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  <c r="AX231" s="267"/>
      <c r="AY231" s="267"/>
      <c r="AZ231" s="267"/>
      <c r="BA231" s="267"/>
      <c r="BB231" s="267"/>
      <c r="BC231" s="267"/>
      <c r="BD231" s="267"/>
      <c r="BE231" s="267"/>
      <c r="BF231" s="267"/>
      <c r="BG231" s="267"/>
      <c r="BH231" s="267"/>
      <c r="BI231" s="267"/>
      <c r="BJ231" s="267"/>
      <c r="BK231" s="267"/>
      <c r="BL231" s="267"/>
      <c r="BM231" s="267"/>
      <c r="BN231" s="267"/>
      <c r="BO231" s="267"/>
      <c r="BP231" s="267"/>
      <c r="BQ231" s="267"/>
      <c r="BR231" s="267"/>
      <c r="BS231" s="267"/>
      <c r="BT231" s="267"/>
      <c r="BU231" s="267"/>
      <c r="BV231" s="267"/>
      <c r="BW231" s="267"/>
      <c r="BX231" s="267"/>
      <c r="BY231" s="267"/>
      <c r="BZ231" s="267"/>
    </row>
    <row r="232" spans="1:78">
      <c r="A232" s="267"/>
      <c r="B232" s="267"/>
      <c r="C232" s="267"/>
      <c r="D232" s="267"/>
      <c r="E232" s="293"/>
      <c r="F232" s="293"/>
      <c r="G232" s="293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  <c r="AX232" s="267"/>
      <c r="AY232" s="267"/>
      <c r="AZ232" s="267"/>
      <c r="BA232" s="267"/>
      <c r="BB232" s="267"/>
      <c r="BC232" s="267"/>
      <c r="BD232" s="267"/>
      <c r="BE232" s="267"/>
      <c r="BF232" s="267"/>
      <c r="BG232" s="267"/>
      <c r="BH232" s="267"/>
      <c r="BI232" s="267"/>
      <c r="BJ232" s="267"/>
      <c r="BK232" s="267"/>
      <c r="BL232" s="267"/>
      <c r="BM232" s="267"/>
      <c r="BN232" s="267"/>
      <c r="BO232" s="267"/>
      <c r="BP232" s="267"/>
      <c r="BQ232" s="267"/>
      <c r="BR232" s="267"/>
      <c r="BS232" s="267"/>
      <c r="BT232" s="267"/>
      <c r="BU232" s="267"/>
      <c r="BV232" s="267"/>
      <c r="BW232" s="267"/>
      <c r="BX232" s="267"/>
      <c r="BY232" s="267"/>
      <c r="BZ232" s="267"/>
    </row>
    <row r="233" spans="1:78">
      <c r="A233" s="267"/>
      <c r="B233" s="267"/>
      <c r="C233" s="267"/>
      <c r="D233" s="267"/>
      <c r="E233" s="293"/>
      <c r="F233" s="293"/>
      <c r="G233" s="293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  <c r="AX233" s="267"/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67"/>
    </row>
    <row r="234" spans="1:78">
      <c r="A234" s="267"/>
      <c r="B234" s="267"/>
      <c r="C234" s="267"/>
      <c r="D234" s="267"/>
      <c r="E234" s="293"/>
      <c r="F234" s="293"/>
      <c r="G234" s="293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  <c r="AX234" s="267"/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67"/>
    </row>
    <row r="235" spans="1:78">
      <c r="A235" s="267"/>
      <c r="B235" s="267"/>
      <c r="C235" s="267"/>
      <c r="D235" s="267"/>
      <c r="E235" s="293"/>
      <c r="F235" s="293"/>
      <c r="G235" s="293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  <c r="AX235" s="267"/>
      <c r="AY235" s="267"/>
      <c r="AZ235" s="267"/>
      <c r="BA235" s="267"/>
      <c r="BB235" s="267"/>
      <c r="BC235" s="267"/>
      <c r="BD235" s="267"/>
      <c r="BE235" s="267"/>
      <c r="BF235" s="267"/>
      <c r="BG235" s="267"/>
      <c r="BH235" s="267"/>
      <c r="BI235" s="267"/>
      <c r="BJ235" s="267"/>
      <c r="BK235" s="267"/>
      <c r="BL235" s="267"/>
      <c r="BM235" s="267"/>
      <c r="BN235" s="267"/>
      <c r="BO235" s="267"/>
      <c r="BP235" s="267"/>
      <c r="BQ235" s="267"/>
      <c r="BR235" s="267"/>
      <c r="BS235" s="267"/>
      <c r="BT235" s="267"/>
      <c r="BU235" s="267"/>
      <c r="BV235" s="267"/>
      <c r="BW235" s="267"/>
      <c r="BX235" s="267"/>
      <c r="BY235" s="267"/>
      <c r="BZ235" s="267"/>
    </row>
    <row r="236" spans="1:78">
      <c r="A236" s="267"/>
      <c r="B236" s="267"/>
      <c r="C236" s="267"/>
      <c r="D236" s="267"/>
      <c r="E236" s="293"/>
      <c r="F236" s="293"/>
      <c r="G236" s="293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  <c r="AX236" s="267"/>
      <c r="AY236" s="267"/>
      <c r="AZ236" s="267"/>
      <c r="BA236" s="267"/>
      <c r="BB236" s="267"/>
      <c r="BC236" s="267"/>
      <c r="BD236" s="267"/>
      <c r="BE236" s="267"/>
      <c r="BF236" s="267"/>
      <c r="BG236" s="267"/>
      <c r="BH236" s="267"/>
      <c r="BI236" s="267"/>
      <c r="BJ236" s="267"/>
      <c r="BK236" s="267"/>
      <c r="BL236" s="267"/>
      <c r="BM236" s="267"/>
      <c r="BN236" s="267"/>
      <c r="BO236" s="267"/>
      <c r="BP236" s="267"/>
      <c r="BQ236" s="267"/>
      <c r="BR236" s="267"/>
      <c r="BS236" s="267"/>
      <c r="BT236" s="267"/>
      <c r="BU236" s="267"/>
      <c r="BV236" s="267"/>
      <c r="BW236" s="267"/>
      <c r="BX236" s="267"/>
      <c r="BY236" s="267"/>
      <c r="BZ236" s="267"/>
    </row>
    <row r="237" spans="1:78">
      <c r="A237" s="267"/>
      <c r="B237" s="267"/>
      <c r="C237" s="267"/>
      <c r="D237" s="267"/>
      <c r="E237" s="293"/>
      <c r="F237" s="293"/>
      <c r="G237" s="293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  <c r="AX237" s="267"/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67"/>
    </row>
    <row r="238" spans="1:78">
      <c r="A238" s="267"/>
      <c r="B238" s="267"/>
      <c r="C238" s="267"/>
      <c r="D238" s="267"/>
      <c r="E238" s="293"/>
      <c r="F238" s="293"/>
      <c r="G238" s="293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67"/>
    </row>
    <row r="239" spans="1:78">
      <c r="A239" s="267"/>
      <c r="B239" s="267"/>
      <c r="C239" s="267"/>
      <c r="D239" s="267"/>
      <c r="E239" s="293"/>
      <c r="F239" s="293"/>
      <c r="G239" s="293"/>
      <c r="H239" s="267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  <c r="AX239" s="267"/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67"/>
    </row>
    <row r="240" spans="1:78">
      <c r="A240" s="267"/>
      <c r="B240" s="267"/>
      <c r="C240" s="267"/>
      <c r="D240" s="267"/>
      <c r="E240" s="293"/>
      <c r="F240" s="293"/>
      <c r="G240" s="293"/>
      <c r="H240" s="267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  <c r="AX240" s="267"/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67"/>
    </row>
    <row r="241" spans="1:78">
      <c r="A241" s="267"/>
      <c r="B241" s="267"/>
      <c r="C241" s="267"/>
      <c r="D241" s="267"/>
      <c r="E241" s="293"/>
      <c r="F241" s="293"/>
      <c r="G241" s="293"/>
      <c r="H241" s="267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  <c r="AX241" s="267"/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67"/>
    </row>
    <row r="242" spans="1:78">
      <c r="A242" s="267"/>
      <c r="B242" s="267"/>
      <c r="C242" s="267"/>
      <c r="D242" s="267"/>
      <c r="E242" s="293"/>
      <c r="F242" s="293"/>
      <c r="G242" s="293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  <c r="AX242" s="267"/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67"/>
    </row>
    <row r="243" spans="1:78">
      <c r="A243" s="267"/>
      <c r="B243" s="267"/>
      <c r="C243" s="267"/>
      <c r="D243" s="267"/>
      <c r="E243" s="293"/>
      <c r="F243" s="293"/>
      <c r="G243" s="293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  <c r="AX243" s="267"/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67"/>
    </row>
    <row r="244" spans="1:78">
      <c r="A244" s="267"/>
      <c r="B244" s="267"/>
      <c r="C244" s="267"/>
      <c r="D244" s="267"/>
      <c r="E244" s="293"/>
      <c r="F244" s="293"/>
      <c r="G244" s="293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  <c r="AX244" s="267"/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67"/>
    </row>
    <row r="245" spans="1:78">
      <c r="A245" s="267"/>
      <c r="B245" s="267"/>
      <c r="C245" s="267"/>
      <c r="D245" s="267"/>
      <c r="E245" s="293"/>
      <c r="F245" s="293"/>
      <c r="G245" s="293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  <c r="AX245" s="267"/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67"/>
    </row>
    <row r="246" spans="1:78">
      <c r="A246" s="267"/>
      <c r="B246" s="267"/>
      <c r="C246" s="267"/>
      <c r="D246" s="267"/>
      <c r="E246" s="293"/>
      <c r="F246" s="293"/>
      <c r="G246" s="293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  <c r="AX246" s="267"/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67"/>
    </row>
    <row r="247" spans="1:78">
      <c r="A247" s="267"/>
      <c r="B247" s="267"/>
      <c r="C247" s="267"/>
      <c r="D247" s="267"/>
      <c r="E247" s="293"/>
      <c r="F247" s="293"/>
      <c r="G247" s="293"/>
      <c r="H247" s="267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  <c r="AX247" s="267"/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67"/>
    </row>
    <row r="248" spans="1:78">
      <c r="A248" s="267"/>
      <c r="B248" s="267"/>
      <c r="C248" s="267"/>
      <c r="D248" s="267"/>
      <c r="E248" s="293"/>
      <c r="F248" s="293"/>
      <c r="G248" s="293"/>
      <c r="H248" s="267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  <c r="AX248" s="267"/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67"/>
    </row>
    <row r="249" spans="1:78">
      <c r="A249" s="267"/>
      <c r="B249" s="267"/>
      <c r="C249" s="267"/>
      <c r="D249" s="267"/>
      <c r="E249" s="293"/>
      <c r="F249" s="293"/>
      <c r="G249" s="293"/>
      <c r="H249" s="267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  <c r="AX249" s="267"/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67"/>
    </row>
    <row r="250" spans="1:78">
      <c r="A250" s="267"/>
      <c r="B250" s="267"/>
      <c r="C250" s="267"/>
      <c r="D250" s="267"/>
      <c r="E250" s="293"/>
      <c r="F250" s="293"/>
      <c r="G250" s="293"/>
      <c r="H250" s="267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67"/>
    </row>
    <row r="251" spans="1:78">
      <c r="A251" s="267"/>
      <c r="B251" s="267"/>
      <c r="C251" s="267"/>
      <c r="D251" s="267"/>
      <c r="E251" s="293"/>
      <c r="F251" s="293"/>
      <c r="G251" s="293"/>
      <c r="H251" s="267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67"/>
    </row>
    <row r="252" spans="1:78">
      <c r="A252" s="267"/>
      <c r="B252" s="267"/>
      <c r="C252" s="267"/>
      <c r="D252" s="267"/>
      <c r="E252" s="293"/>
      <c r="F252" s="293"/>
      <c r="G252" s="293"/>
      <c r="H252" s="267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67"/>
    </row>
    <row r="253" spans="1:78">
      <c r="A253" s="267"/>
      <c r="B253" s="267"/>
      <c r="C253" s="267"/>
      <c r="D253" s="267"/>
      <c r="E253" s="293"/>
      <c r="F253" s="293"/>
      <c r="G253" s="293"/>
      <c r="H253" s="267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67"/>
    </row>
    <row r="254" spans="1:78">
      <c r="A254" s="267"/>
      <c r="B254" s="267"/>
      <c r="C254" s="267"/>
      <c r="D254" s="267"/>
      <c r="E254" s="293"/>
      <c r="F254" s="293"/>
      <c r="G254" s="293"/>
      <c r="H254" s="267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67"/>
    </row>
    <row r="255" spans="1:78">
      <c r="A255" s="267"/>
      <c r="B255" s="267"/>
      <c r="C255" s="267"/>
      <c r="D255" s="267"/>
      <c r="E255" s="293"/>
      <c r="F255" s="293"/>
      <c r="G255" s="293"/>
      <c r="H255" s="267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67"/>
    </row>
    <row r="256" spans="1:78">
      <c r="A256" s="267"/>
      <c r="B256" s="267"/>
      <c r="C256" s="267"/>
      <c r="D256" s="267"/>
      <c r="E256" s="293"/>
      <c r="F256" s="293"/>
      <c r="G256" s="293"/>
      <c r="H256" s="267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67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67"/>
      <c r="BY256" s="267"/>
      <c r="BZ256" s="267"/>
    </row>
    <row r="257" spans="1:78">
      <c r="A257" s="267"/>
      <c r="B257" s="267"/>
      <c r="C257" s="267"/>
      <c r="D257" s="267"/>
      <c r="E257" s="293"/>
      <c r="F257" s="293"/>
      <c r="G257" s="293"/>
      <c r="H257" s="267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67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67"/>
      <c r="BY257" s="267"/>
      <c r="BZ257" s="267"/>
    </row>
    <row r="258" spans="1:78">
      <c r="A258" s="267"/>
      <c r="B258" s="267"/>
      <c r="C258" s="267"/>
      <c r="D258" s="267"/>
      <c r="E258" s="293"/>
      <c r="F258" s="293"/>
      <c r="G258" s="293"/>
      <c r="H258" s="267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67"/>
    </row>
    <row r="259" spans="1:78">
      <c r="A259" s="267"/>
      <c r="B259" s="267"/>
      <c r="C259" s="267"/>
      <c r="D259" s="267"/>
      <c r="E259" s="293"/>
      <c r="F259" s="293"/>
      <c r="G259" s="293"/>
      <c r="H259" s="267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67"/>
    </row>
    <row r="260" spans="1:78">
      <c r="A260" s="267"/>
      <c r="B260" s="267"/>
      <c r="C260" s="267"/>
      <c r="D260" s="267"/>
      <c r="E260" s="293"/>
      <c r="F260" s="293"/>
      <c r="G260" s="293"/>
      <c r="H260" s="267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67"/>
    </row>
    <row r="261" spans="1:78">
      <c r="A261" s="267"/>
      <c r="B261" s="267"/>
      <c r="C261" s="267"/>
      <c r="D261" s="267"/>
      <c r="E261" s="293"/>
      <c r="F261" s="293"/>
      <c r="G261" s="293"/>
      <c r="H261" s="267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67"/>
    </row>
    <row r="262" spans="1:78">
      <c r="A262" s="267"/>
      <c r="B262" s="267"/>
      <c r="C262" s="267"/>
      <c r="D262" s="267"/>
      <c r="E262" s="293"/>
      <c r="F262" s="293"/>
      <c r="G262" s="293"/>
      <c r="H262" s="267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67"/>
    </row>
    <row r="263" spans="1:78">
      <c r="A263" s="267"/>
      <c r="B263" s="267"/>
      <c r="C263" s="267"/>
      <c r="D263" s="267"/>
      <c r="E263" s="293"/>
      <c r="F263" s="293"/>
      <c r="G263" s="293"/>
      <c r="H263" s="267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67"/>
    </row>
    <row r="264" spans="1:78">
      <c r="A264" s="267"/>
      <c r="B264" s="267"/>
      <c r="C264" s="267"/>
      <c r="D264" s="267"/>
      <c r="E264" s="293"/>
      <c r="F264" s="293"/>
      <c r="G264" s="293"/>
      <c r="H264" s="267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67"/>
    </row>
    <row r="265" spans="1:78">
      <c r="A265" s="267"/>
      <c r="B265" s="267"/>
      <c r="C265" s="267"/>
      <c r="D265" s="267"/>
      <c r="E265" s="293"/>
      <c r="F265" s="293"/>
      <c r="G265" s="293"/>
      <c r="H265" s="267"/>
      <c r="I265" s="267"/>
      <c r="J265" s="267"/>
      <c r="K265" s="267"/>
      <c r="L265" s="267"/>
      <c r="M265" s="267"/>
      <c r="N265" s="267"/>
      <c r="O265" s="267"/>
      <c r="P265" s="267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67"/>
    </row>
    <row r="266" spans="1:78">
      <c r="A266" s="267"/>
      <c r="B266" s="267"/>
      <c r="C266" s="267"/>
      <c r="D266" s="267"/>
      <c r="E266" s="293"/>
      <c r="F266" s="293"/>
      <c r="G266" s="293"/>
      <c r="H266" s="267"/>
      <c r="I266" s="267"/>
      <c r="J266" s="267"/>
      <c r="K266" s="267"/>
      <c r="L266" s="267"/>
      <c r="M266" s="267"/>
      <c r="N266" s="267"/>
      <c r="O266" s="267"/>
      <c r="P266" s="267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67"/>
    </row>
    <row r="267" spans="1:78">
      <c r="A267" s="267"/>
      <c r="B267" s="267"/>
      <c r="C267" s="267"/>
      <c r="D267" s="267"/>
      <c r="E267" s="293"/>
      <c r="F267" s="293"/>
      <c r="G267" s="293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</row>
    <row r="268" spans="1:78">
      <c r="A268" s="267"/>
      <c r="B268" s="267"/>
      <c r="C268" s="267"/>
      <c r="D268" s="267"/>
      <c r="E268" s="293"/>
      <c r="F268" s="293"/>
      <c r="G268" s="293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</row>
    <row r="269" spans="1:78">
      <c r="A269" s="267"/>
      <c r="B269" s="267"/>
      <c r="C269" s="267"/>
      <c r="D269" s="267"/>
      <c r="E269" s="293"/>
      <c r="F269" s="293"/>
      <c r="G269" s="293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</row>
    <row r="270" spans="1:78">
      <c r="A270" s="267"/>
      <c r="B270" s="267"/>
      <c r="C270" s="267"/>
      <c r="D270" s="267"/>
      <c r="E270" s="293"/>
      <c r="F270" s="293"/>
      <c r="G270" s="293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</row>
    <row r="271" spans="1:78">
      <c r="A271" s="267"/>
      <c r="B271" s="267"/>
      <c r="C271" s="267"/>
      <c r="D271" s="267"/>
      <c r="E271" s="293"/>
      <c r="F271" s="293"/>
      <c r="G271" s="293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</row>
    <row r="272" spans="1:78">
      <c r="A272" s="267"/>
      <c r="B272" s="267"/>
      <c r="C272" s="267"/>
      <c r="D272" s="267"/>
      <c r="E272" s="293"/>
      <c r="F272" s="293"/>
      <c r="G272" s="293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</row>
    <row r="273" spans="1:78">
      <c r="A273" s="267"/>
      <c r="B273" s="267"/>
      <c r="C273" s="267"/>
      <c r="D273" s="267"/>
      <c r="E273" s="293"/>
      <c r="F273" s="293"/>
      <c r="G273" s="293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</row>
    <row r="274" spans="1:78">
      <c r="A274" s="267"/>
      <c r="B274" s="267"/>
      <c r="C274" s="267"/>
      <c r="D274" s="267"/>
      <c r="E274" s="293"/>
      <c r="F274" s="293"/>
      <c r="G274" s="293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</row>
    <row r="275" spans="1:78">
      <c r="A275" s="267"/>
      <c r="B275" s="267"/>
      <c r="C275" s="267"/>
      <c r="D275" s="267"/>
      <c r="E275" s="293"/>
      <c r="F275" s="293"/>
      <c r="G275" s="293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</row>
    <row r="276" spans="1:78">
      <c r="A276" s="267"/>
      <c r="B276" s="267"/>
      <c r="C276" s="267"/>
      <c r="D276" s="267"/>
      <c r="E276" s="293"/>
      <c r="F276" s="293"/>
      <c r="G276" s="293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</row>
    <row r="277" spans="1:78">
      <c r="A277" s="267"/>
      <c r="B277" s="267"/>
      <c r="C277" s="267"/>
      <c r="D277" s="267"/>
      <c r="E277" s="293"/>
      <c r="F277" s="293"/>
      <c r="G277" s="293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</row>
    <row r="278" spans="1:78">
      <c r="A278" s="267"/>
      <c r="B278" s="267"/>
      <c r="C278" s="267"/>
      <c r="D278" s="267"/>
      <c r="E278" s="293"/>
      <c r="F278" s="293"/>
      <c r="G278" s="293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</row>
    <row r="279" spans="1:78">
      <c r="A279" s="267"/>
      <c r="B279" s="267"/>
      <c r="C279" s="267"/>
      <c r="D279" s="267"/>
      <c r="E279" s="293"/>
      <c r="F279" s="293"/>
      <c r="G279" s="293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</row>
    <row r="280" spans="1:78">
      <c r="A280" s="267"/>
      <c r="B280" s="267"/>
      <c r="C280" s="267"/>
      <c r="D280" s="267"/>
      <c r="E280" s="293"/>
      <c r="F280" s="293"/>
      <c r="G280" s="293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</row>
    <row r="281" spans="1:78">
      <c r="A281" s="267"/>
      <c r="B281" s="267"/>
      <c r="C281" s="267"/>
      <c r="D281" s="267"/>
      <c r="E281" s="293"/>
      <c r="F281" s="293"/>
      <c r="G281" s="293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</row>
    <row r="282" spans="1:78">
      <c r="A282" s="267"/>
      <c r="B282" s="267"/>
      <c r="C282" s="267"/>
      <c r="D282" s="267"/>
      <c r="E282" s="293"/>
      <c r="F282" s="293"/>
      <c r="G282" s="293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</row>
    <row r="283" spans="1:78">
      <c r="A283" s="267"/>
      <c r="B283" s="267"/>
      <c r="C283" s="267"/>
      <c r="D283" s="267"/>
      <c r="E283" s="293"/>
      <c r="F283" s="293"/>
      <c r="G283" s="293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</row>
    <row r="284" spans="1:78">
      <c r="A284" s="267"/>
      <c r="B284" s="267"/>
      <c r="C284" s="267"/>
      <c r="D284" s="267"/>
      <c r="E284" s="293"/>
      <c r="F284" s="293"/>
      <c r="G284" s="293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</row>
    <row r="285" spans="1:78">
      <c r="A285" s="267"/>
      <c r="B285" s="267"/>
      <c r="C285" s="267"/>
      <c r="D285" s="267"/>
      <c r="E285" s="293"/>
      <c r="F285" s="293"/>
      <c r="G285" s="293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</row>
    <row r="286" spans="1:78">
      <c r="A286" s="267"/>
      <c r="B286" s="267"/>
      <c r="C286" s="267"/>
      <c r="D286" s="267"/>
      <c r="E286" s="293"/>
      <c r="F286" s="293"/>
      <c r="G286" s="293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</row>
    <row r="287" spans="1:78">
      <c r="A287" s="267"/>
      <c r="B287" s="267"/>
      <c r="C287" s="267"/>
      <c r="D287" s="267"/>
      <c r="E287" s="293"/>
      <c r="F287" s="293"/>
      <c r="G287" s="293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</row>
    <row r="288" spans="1:78">
      <c r="A288" s="267"/>
      <c r="B288" s="267"/>
      <c r="C288" s="267"/>
      <c r="D288" s="267"/>
      <c r="E288" s="293"/>
      <c r="F288" s="293"/>
      <c r="G288" s="293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</row>
    <row r="289" spans="1:78">
      <c r="A289" s="267"/>
      <c r="B289" s="267"/>
      <c r="C289" s="267"/>
      <c r="D289" s="267"/>
      <c r="E289" s="293"/>
      <c r="F289" s="293"/>
      <c r="G289" s="293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</row>
    <row r="290" spans="1:78">
      <c r="A290" s="267"/>
      <c r="B290" s="267"/>
      <c r="C290" s="267"/>
      <c r="D290" s="267"/>
      <c r="E290" s="293"/>
      <c r="F290" s="293"/>
      <c r="G290" s="293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</row>
    <row r="291" spans="1:78">
      <c r="A291" s="267"/>
      <c r="B291" s="267"/>
      <c r="C291" s="267"/>
      <c r="D291" s="267"/>
      <c r="E291" s="293"/>
      <c r="F291" s="293"/>
      <c r="G291" s="293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</row>
    <row r="292" spans="1:78">
      <c r="A292" s="267"/>
      <c r="B292" s="267"/>
      <c r="C292" s="267"/>
      <c r="D292" s="267"/>
      <c r="E292" s="293"/>
      <c r="F292" s="293"/>
      <c r="G292" s="293"/>
      <c r="H292" s="267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</row>
    <row r="293" spans="1:78">
      <c r="A293" s="267"/>
      <c r="B293" s="267"/>
      <c r="C293" s="267"/>
      <c r="D293" s="267"/>
      <c r="E293" s="293"/>
      <c r="F293" s="293"/>
      <c r="G293" s="293"/>
      <c r="H293" s="267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</row>
    <row r="294" spans="1:78">
      <c r="A294" s="267"/>
      <c r="B294" s="267"/>
      <c r="C294" s="267"/>
      <c r="D294" s="267"/>
      <c r="E294" s="293"/>
      <c r="F294" s="293"/>
      <c r="G294" s="293"/>
      <c r="H294" s="267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</row>
    <row r="295" spans="1:78">
      <c r="A295" s="267"/>
      <c r="B295" s="267"/>
      <c r="C295" s="267"/>
      <c r="D295" s="267"/>
      <c r="E295" s="293"/>
      <c r="F295" s="293"/>
      <c r="G295" s="293"/>
      <c r="H295" s="267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</row>
    <row r="296" spans="1:78">
      <c r="A296" s="267"/>
      <c r="B296" s="267"/>
      <c r="C296" s="267"/>
      <c r="D296" s="267"/>
      <c r="E296" s="293"/>
      <c r="F296" s="293"/>
      <c r="G296" s="293"/>
      <c r="H296" s="267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</row>
    <row r="297" spans="1:78">
      <c r="A297" s="267"/>
      <c r="B297" s="267"/>
      <c r="C297" s="267"/>
      <c r="D297" s="267"/>
      <c r="E297" s="293"/>
      <c r="F297" s="293"/>
      <c r="G297" s="293"/>
      <c r="H297" s="267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</row>
    <row r="298" spans="1:78">
      <c r="A298" s="267"/>
      <c r="B298" s="267"/>
      <c r="C298" s="267"/>
      <c r="D298" s="267"/>
      <c r="E298" s="293"/>
      <c r="F298" s="293"/>
      <c r="G298" s="293"/>
      <c r="H298" s="267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</row>
    <row r="299" spans="1:78">
      <c r="A299" s="267"/>
      <c r="B299" s="267"/>
      <c r="C299" s="267"/>
      <c r="D299" s="267"/>
      <c r="E299" s="293"/>
      <c r="F299" s="293"/>
      <c r="G299" s="293"/>
      <c r="H299" s="267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</row>
    <row r="300" spans="1:78">
      <c r="A300" s="267"/>
      <c r="B300" s="267"/>
      <c r="C300" s="267"/>
      <c r="D300" s="267"/>
      <c r="E300" s="293"/>
      <c r="F300" s="293"/>
      <c r="G300" s="293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</row>
    <row r="301" spans="1:78">
      <c r="A301" s="267"/>
      <c r="B301" s="267"/>
      <c r="C301" s="267"/>
      <c r="D301" s="267"/>
      <c r="E301" s="293"/>
      <c r="F301" s="293"/>
      <c r="G301" s="293"/>
      <c r="H301" s="267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</row>
    <row r="302" spans="1:78">
      <c r="A302" s="267"/>
      <c r="B302" s="267"/>
      <c r="C302" s="267"/>
      <c r="D302" s="267"/>
      <c r="E302" s="293"/>
      <c r="F302" s="293"/>
      <c r="G302" s="293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</row>
    <row r="303" spans="1:78">
      <c r="A303" s="267"/>
      <c r="B303" s="267"/>
      <c r="C303" s="267"/>
      <c r="D303" s="267"/>
      <c r="E303" s="293"/>
      <c r="F303" s="293"/>
      <c r="G303" s="293"/>
      <c r="H303" s="267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</row>
    <row r="304" spans="1:78">
      <c r="A304" s="267"/>
      <c r="B304" s="267"/>
      <c r="C304" s="267"/>
      <c r="D304" s="267"/>
      <c r="E304" s="293"/>
      <c r="F304" s="293"/>
      <c r="G304" s="293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</row>
    <row r="305" spans="1:78">
      <c r="A305" s="267"/>
      <c r="B305" s="267"/>
      <c r="C305" s="267"/>
      <c r="D305" s="267"/>
      <c r="E305" s="293"/>
      <c r="F305" s="293"/>
      <c r="G305" s="293"/>
      <c r="H305" s="267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</row>
    <row r="306" spans="1:78">
      <c r="A306" s="267"/>
      <c r="B306" s="267"/>
      <c r="C306" s="267"/>
      <c r="D306" s="267"/>
      <c r="E306" s="293"/>
      <c r="F306" s="293"/>
      <c r="G306" s="293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</row>
    <row r="307" spans="1:78">
      <c r="A307" s="267"/>
      <c r="B307" s="267"/>
      <c r="C307" s="267"/>
      <c r="D307" s="267"/>
      <c r="E307" s="293"/>
      <c r="F307" s="293"/>
      <c r="G307" s="293"/>
      <c r="H307" s="267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</row>
    <row r="308" spans="1:78">
      <c r="A308" s="267"/>
      <c r="B308" s="267"/>
      <c r="C308" s="267"/>
      <c r="D308" s="267"/>
      <c r="E308" s="293"/>
      <c r="F308" s="293"/>
      <c r="G308" s="293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</row>
    <row r="309" spans="1:78">
      <c r="A309" s="267"/>
      <c r="B309" s="267"/>
      <c r="C309" s="267"/>
      <c r="D309" s="267"/>
      <c r="E309" s="293"/>
      <c r="F309" s="293"/>
      <c r="G309" s="293"/>
      <c r="H309" s="267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</row>
    <row r="310" spans="1:78">
      <c r="A310" s="267"/>
      <c r="B310" s="267"/>
      <c r="C310" s="267"/>
      <c r="D310" s="267"/>
      <c r="E310" s="293"/>
      <c r="F310" s="293"/>
      <c r="G310" s="293"/>
      <c r="H310" s="267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</row>
    <row r="311" spans="1:78">
      <c r="A311" s="267"/>
      <c r="B311" s="267"/>
      <c r="C311" s="267"/>
      <c r="D311" s="267"/>
      <c r="E311" s="293"/>
      <c r="F311" s="293"/>
      <c r="G311" s="293"/>
      <c r="H311" s="267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</row>
    <row r="312" spans="1:78">
      <c r="A312" s="267"/>
      <c r="B312" s="267"/>
      <c r="C312" s="267"/>
      <c r="D312" s="267"/>
      <c r="E312" s="293"/>
      <c r="F312" s="293"/>
      <c r="G312" s="293"/>
      <c r="H312" s="267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</row>
    <row r="313" spans="1:78">
      <c r="A313" s="267"/>
      <c r="B313" s="267"/>
      <c r="C313" s="267"/>
      <c r="D313" s="267"/>
      <c r="E313" s="293"/>
      <c r="F313" s="293"/>
      <c r="G313" s="293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</row>
    <row r="314" spans="1:78">
      <c r="A314" s="267"/>
      <c r="B314" s="267"/>
      <c r="C314" s="267"/>
      <c r="D314" s="267"/>
      <c r="E314" s="293"/>
      <c r="F314" s="293"/>
      <c r="G314" s="293"/>
      <c r="H314" s="267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</row>
    <row r="315" spans="1:78">
      <c r="A315" s="267"/>
      <c r="B315" s="267"/>
      <c r="C315" s="267"/>
      <c r="D315" s="267"/>
      <c r="E315" s="293"/>
      <c r="F315" s="293"/>
      <c r="G315" s="293"/>
      <c r="H315" s="267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</row>
    <row r="316" spans="1:78">
      <c r="A316" s="267"/>
      <c r="B316" s="267"/>
      <c r="C316" s="267"/>
      <c r="D316" s="267"/>
      <c r="E316" s="293"/>
      <c r="F316" s="293"/>
      <c r="G316" s="293"/>
      <c r="H316" s="267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</row>
    <row r="317" spans="1:78">
      <c r="A317" s="267"/>
      <c r="B317" s="267"/>
      <c r="C317" s="267"/>
      <c r="D317" s="267"/>
      <c r="E317" s="293"/>
      <c r="F317" s="293"/>
      <c r="G317" s="293"/>
      <c r="H317" s="267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</row>
    <row r="318" spans="1:78">
      <c r="A318" s="267"/>
      <c r="B318" s="267"/>
      <c r="C318" s="267"/>
      <c r="D318" s="267"/>
      <c r="E318" s="293"/>
      <c r="F318" s="293"/>
      <c r="G318" s="293"/>
      <c r="H318" s="267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</row>
    <row r="319" spans="1:78">
      <c r="A319" s="267"/>
      <c r="B319" s="267"/>
      <c r="C319" s="267"/>
      <c r="D319" s="267"/>
      <c r="E319" s="293"/>
      <c r="F319" s="293"/>
      <c r="G319" s="293"/>
      <c r="H319" s="267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</row>
    <row r="320" spans="1:78">
      <c r="A320" s="267"/>
      <c r="B320" s="267"/>
      <c r="C320" s="267"/>
      <c r="D320" s="267"/>
      <c r="E320" s="293"/>
      <c r="F320" s="293"/>
      <c r="G320" s="293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</row>
    <row r="321" spans="1:78">
      <c r="A321" s="267"/>
      <c r="B321" s="267"/>
      <c r="C321" s="267"/>
      <c r="D321" s="267"/>
      <c r="E321" s="293"/>
      <c r="F321" s="293"/>
      <c r="G321" s="293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</row>
    <row r="322" spans="1:78">
      <c r="A322" s="267"/>
      <c r="B322" s="267"/>
      <c r="C322" s="267"/>
      <c r="D322" s="267"/>
      <c r="E322" s="293"/>
      <c r="F322" s="293"/>
      <c r="G322" s="293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</row>
    <row r="323" spans="1:78">
      <c r="A323" s="267"/>
      <c r="B323" s="267"/>
      <c r="C323" s="267"/>
      <c r="D323" s="267"/>
      <c r="E323" s="293"/>
      <c r="F323" s="293"/>
      <c r="G323" s="293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</row>
    <row r="324" spans="1:78">
      <c r="A324" s="267"/>
      <c r="B324" s="267"/>
      <c r="C324" s="267"/>
      <c r="D324" s="267"/>
      <c r="E324" s="293"/>
      <c r="F324" s="293"/>
      <c r="G324" s="293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</row>
    <row r="325" spans="1:78">
      <c r="A325" s="267"/>
      <c r="B325" s="267"/>
      <c r="C325" s="267"/>
      <c r="D325" s="267"/>
      <c r="E325" s="293"/>
      <c r="F325" s="293"/>
      <c r="G325" s="293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</row>
    <row r="326" spans="1:78">
      <c r="A326" s="267"/>
      <c r="B326" s="267"/>
      <c r="C326" s="267"/>
      <c r="D326" s="267"/>
      <c r="E326" s="293"/>
      <c r="F326" s="293"/>
      <c r="G326" s="293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</row>
    <row r="327" spans="1:78">
      <c r="A327" s="267"/>
      <c r="B327" s="267"/>
      <c r="C327" s="267"/>
      <c r="D327" s="267"/>
      <c r="E327" s="293"/>
      <c r="F327" s="293"/>
      <c r="G327" s="293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</row>
    <row r="328" spans="1:78">
      <c r="A328" s="267"/>
      <c r="B328" s="267"/>
      <c r="C328" s="267"/>
      <c r="D328" s="267"/>
      <c r="E328" s="293"/>
      <c r="F328" s="293"/>
      <c r="G328" s="293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</row>
    <row r="329" spans="1:78">
      <c r="A329" s="267"/>
      <c r="B329" s="267"/>
      <c r="C329" s="267"/>
      <c r="D329" s="267"/>
      <c r="E329" s="293"/>
      <c r="F329" s="293"/>
      <c r="G329" s="293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</row>
    <row r="330" spans="1:78">
      <c r="A330" s="267"/>
      <c r="B330" s="267"/>
      <c r="C330" s="267"/>
      <c r="D330" s="267"/>
      <c r="E330" s="293"/>
      <c r="F330" s="293"/>
      <c r="G330" s="293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</row>
    <row r="331" spans="1:78">
      <c r="A331" s="267"/>
      <c r="B331" s="267"/>
      <c r="C331" s="267"/>
      <c r="D331" s="267"/>
      <c r="E331" s="293"/>
      <c r="F331" s="293"/>
      <c r="G331" s="293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</row>
    <row r="332" spans="1:78">
      <c r="A332" s="267"/>
      <c r="B332" s="267"/>
      <c r="C332" s="267"/>
      <c r="D332" s="267"/>
      <c r="E332" s="293"/>
      <c r="F332" s="293"/>
      <c r="G332" s="293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</row>
    <row r="333" spans="1:78">
      <c r="A333" s="267"/>
      <c r="B333" s="267"/>
      <c r="C333" s="267"/>
      <c r="D333" s="267"/>
      <c r="E333" s="293"/>
      <c r="F333" s="293"/>
      <c r="G333" s="293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</row>
    <row r="334" spans="1:78">
      <c r="A334" s="267"/>
      <c r="B334" s="267"/>
      <c r="C334" s="267"/>
      <c r="D334" s="267"/>
      <c r="E334" s="293"/>
      <c r="F334" s="293"/>
      <c r="G334" s="293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</row>
    <row r="335" spans="1:78">
      <c r="A335" s="267"/>
      <c r="B335" s="267"/>
      <c r="C335" s="267"/>
      <c r="D335" s="267"/>
      <c r="E335" s="293"/>
      <c r="F335" s="293"/>
      <c r="G335" s="293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</row>
    <row r="336" spans="1:78">
      <c r="A336" s="267"/>
      <c r="B336" s="267"/>
      <c r="C336" s="267"/>
      <c r="D336" s="267"/>
      <c r="E336" s="293"/>
      <c r="F336" s="293"/>
      <c r="G336" s="293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</row>
    <row r="337" spans="1:78">
      <c r="A337" s="267"/>
      <c r="B337" s="267"/>
      <c r="C337" s="267"/>
      <c r="D337" s="267"/>
      <c r="E337" s="293"/>
      <c r="F337" s="293"/>
      <c r="G337" s="293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</row>
    <row r="338" spans="1:78">
      <c r="A338" s="267"/>
      <c r="B338" s="267"/>
      <c r="C338" s="267"/>
      <c r="D338" s="267"/>
      <c r="E338" s="293"/>
      <c r="F338" s="293"/>
      <c r="G338" s="293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</row>
    <row r="339" spans="1:78">
      <c r="A339" s="267"/>
      <c r="B339" s="267"/>
      <c r="C339" s="267"/>
      <c r="D339" s="267"/>
      <c r="E339" s="293"/>
      <c r="F339" s="293"/>
      <c r="G339" s="293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</row>
    <row r="340" spans="1:78">
      <c r="A340" s="267"/>
      <c r="B340" s="267"/>
      <c r="C340" s="267"/>
      <c r="D340" s="267"/>
      <c r="E340" s="293"/>
      <c r="F340" s="293"/>
      <c r="G340" s="293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</row>
    <row r="341" spans="1:78">
      <c r="A341" s="267"/>
      <c r="B341" s="267"/>
      <c r="C341" s="267"/>
      <c r="D341" s="267"/>
      <c r="E341" s="293"/>
      <c r="F341" s="293"/>
      <c r="G341" s="293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</row>
    <row r="342" spans="1:78">
      <c r="A342" s="267"/>
      <c r="B342" s="267"/>
      <c r="C342" s="267"/>
      <c r="D342" s="267"/>
      <c r="E342" s="293"/>
      <c r="F342" s="293"/>
      <c r="G342" s="293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</row>
    <row r="343" spans="1:78">
      <c r="A343" s="267"/>
      <c r="B343" s="267"/>
      <c r="C343" s="267"/>
      <c r="D343" s="267"/>
      <c r="E343" s="293"/>
      <c r="F343" s="293"/>
      <c r="G343" s="293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</row>
    <row r="344" spans="1:78">
      <c r="A344" s="267"/>
      <c r="B344" s="267"/>
      <c r="C344" s="267"/>
      <c r="D344" s="267"/>
      <c r="E344" s="293"/>
      <c r="F344" s="293"/>
      <c r="G344" s="293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</row>
    <row r="345" spans="1:78">
      <c r="A345" s="267"/>
      <c r="B345" s="267"/>
      <c r="C345" s="267"/>
      <c r="D345" s="267"/>
      <c r="E345" s="293"/>
      <c r="F345" s="293"/>
      <c r="G345" s="293"/>
      <c r="H345" s="267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</row>
    <row r="346" spans="1:78">
      <c r="A346" s="267"/>
      <c r="B346" s="267"/>
      <c r="C346" s="267"/>
      <c r="D346" s="267"/>
      <c r="E346" s="293"/>
      <c r="F346" s="293"/>
      <c r="G346" s="293"/>
      <c r="H346" s="267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</row>
    <row r="347" spans="1:78">
      <c r="A347" s="267"/>
      <c r="B347" s="267"/>
      <c r="C347" s="267"/>
      <c r="D347" s="267"/>
      <c r="E347" s="293"/>
      <c r="F347" s="293"/>
      <c r="G347" s="293"/>
      <c r="H347" s="267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</row>
    <row r="348" spans="1:78">
      <c r="A348" s="267"/>
      <c r="B348" s="267"/>
      <c r="C348" s="267"/>
      <c r="D348" s="267"/>
      <c r="E348" s="293"/>
      <c r="F348" s="293"/>
      <c r="G348" s="293"/>
      <c r="H348" s="267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</row>
    <row r="349" spans="1:78">
      <c r="A349" s="267"/>
      <c r="B349" s="267"/>
      <c r="C349" s="267"/>
      <c r="D349" s="267"/>
      <c r="E349" s="293"/>
      <c r="F349" s="293"/>
      <c r="G349" s="293"/>
      <c r="H349" s="267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</row>
    <row r="350" spans="1:78">
      <c r="A350" s="267"/>
      <c r="B350" s="267"/>
      <c r="C350" s="267"/>
      <c r="D350" s="267"/>
      <c r="E350" s="293"/>
      <c r="F350" s="293"/>
      <c r="G350" s="293"/>
      <c r="H350" s="267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</row>
    <row r="351" spans="1:78">
      <c r="A351" s="267"/>
      <c r="B351" s="267"/>
      <c r="C351" s="267"/>
      <c r="D351" s="267"/>
      <c r="E351" s="293"/>
      <c r="F351" s="293"/>
      <c r="G351" s="293"/>
      <c r="H351" s="267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</row>
    <row r="352" spans="1:78">
      <c r="A352" s="267"/>
      <c r="B352" s="267"/>
      <c r="C352" s="267"/>
      <c r="D352" s="267"/>
      <c r="E352" s="293"/>
      <c r="F352" s="293"/>
      <c r="G352" s="293"/>
      <c r="H352" s="267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</row>
    <row r="353" spans="1:78">
      <c r="A353" s="267"/>
      <c r="B353" s="267"/>
      <c r="C353" s="267"/>
      <c r="D353" s="267"/>
      <c r="E353" s="293"/>
      <c r="F353" s="293"/>
      <c r="G353" s="293"/>
      <c r="H353" s="267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</row>
    <row r="354" spans="1:78">
      <c r="A354" s="267"/>
      <c r="B354" s="267"/>
      <c r="C354" s="267"/>
      <c r="D354" s="267"/>
      <c r="E354" s="293"/>
      <c r="F354" s="293"/>
      <c r="G354" s="293"/>
      <c r="H354" s="267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</row>
    <row r="355" spans="1:78">
      <c r="A355" s="267"/>
      <c r="B355" s="267"/>
      <c r="C355" s="267"/>
      <c r="D355" s="267"/>
      <c r="E355" s="293"/>
      <c r="F355" s="293"/>
      <c r="G355" s="293"/>
      <c r="H355" s="267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</row>
    <row r="356" spans="1:78">
      <c r="A356" s="267"/>
      <c r="B356" s="267"/>
      <c r="C356" s="267"/>
      <c r="D356" s="267"/>
      <c r="E356" s="293"/>
      <c r="F356" s="293"/>
      <c r="G356" s="293"/>
      <c r="H356" s="267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</row>
    <row r="357" spans="1:78">
      <c r="A357" s="267"/>
      <c r="B357" s="267"/>
      <c r="C357" s="267"/>
      <c r="D357" s="267"/>
      <c r="E357" s="293"/>
      <c r="F357" s="293"/>
      <c r="G357" s="293"/>
      <c r="H357" s="267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</row>
    <row r="358" spans="1:78">
      <c r="A358" s="267"/>
      <c r="B358" s="267"/>
      <c r="C358" s="267"/>
      <c r="D358" s="267"/>
      <c r="E358" s="293"/>
      <c r="F358" s="293"/>
      <c r="G358" s="293"/>
      <c r="H358" s="267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</row>
    <row r="359" spans="1:78">
      <c r="A359" s="267"/>
      <c r="B359" s="267"/>
      <c r="C359" s="267"/>
      <c r="D359" s="267"/>
      <c r="E359" s="293"/>
      <c r="F359" s="293"/>
      <c r="G359" s="293"/>
      <c r="H359" s="267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</row>
    <row r="360" spans="1:78">
      <c r="A360" s="267"/>
      <c r="B360" s="267"/>
      <c r="C360" s="267"/>
      <c r="D360" s="267"/>
      <c r="E360" s="293"/>
      <c r="F360" s="293"/>
      <c r="G360" s="293"/>
      <c r="H360" s="267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</row>
    <row r="361" spans="1:78">
      <c r="A361" s="267"/>
      <c r="B361" s="267"/>
      <c r="C361" s="267"/>
      <c r="D361" s="267"/>
      <c r="E361" s="293"/>
      <c r="F361" s="293"/>
      <c r="G361" s="293"/>
      <c r="H361" s="267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</row>
    <row r="362" spans="1:78">
      <c r="A362" s="267"/>
      <c r="B362" s="267"/>
      <c r="C362" s="267"/>
      <c r="D362" s="267"/>
      <c r="E362" s="293"/>
      <c r="F362" s="293"/>
      <c r="G362" s="293"/>
      <c r="H362" s="267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</row>
    <row r="363" spans="1:78">
      <c r="A363" s="267"/>
      <c r="B363" s="267"/>
      <c r="C363" s="267"/>
      <c r="D363" s="267"/>
      <c r="E363" s="293"/>
      <c r="F363" s="293"/>
      <c r="G363" s="293"/>
      <c r="H363" s="267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</row>
    <row r="364" spans="1:78">
      <c r="A364" s="267"/>
      <c r="B364" s="267"/>
      <c r="C364" s="267"/>
      <c r="D364" s="267"/>
      <c r="E364" s="293"/>
      <c r="F364" s="293"/>
      <c r="G364" s="293"/>
      <c r="H364" s="267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</row>
    <row r="365" spans="1:78">
      <c r="A365" s="267"/>
      <c r="B365" s="267"/>
      <c r="C365" s="267"/>
      <c r="D365" s="267"/>
      <c r="E365" s="293"/>
      <c r="F365" s="293"/>
      <c r="G365" s="293"/>
      <c r="H365" s="267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</row>
    <row r="366" spans="1:78">
      <c r="A366" s="267"/>
      <c r="B366" s="267"/>
      <c r="C366" s="267"/>
      <c r="D366" s="267"/>
      <c r="E366" s="293"/>
      <c r="F366" s="293"/>
      <c r="G366" s="293"/>
      <c r="H366" s="267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</row>
    <row r="367" spans="1:78">
      <c r="A367" s="267"/>
      <c r="B367" s="267"/>
      <c r="C367" s="267"/>
      <c r="D367" s="267"/>
      <c r="E367" s="293"/>
      <c r="F367" s="293"/>
      <c r="G367" s="293"/>
      <c r="H367" s="267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</row>
    <row r="368" spans="1:78">
      <c r="A368" s="267"/>
      <c r="B368" s="267"/>
      <c r="C368" s="267"/>
      <c r="D368" s="267"/>
      <c r="E368" s="293"/>
      <c r="F368" s="293"/>
      <c r="G368" s="293"/>
      <c r="H368" s="267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</row>
    <row r="369" spans="1:78">
      <c r="A369" s="267"/>
      <c r="B369" s="267"/>
      <c r="C369" s="267"/>
      <c r="D369" s="267"/>
      <c r="E369" s="293"/>
      <c r="F369" s="293"/>
      <c r="G369" s="293"/>
      <c r="H369" s="267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</row>
    <row r="370" spans="1:78">
      <c r="A370" s="267"/>
      <c r="B370" s="267"/>
      <c r="C370" s="267"/>
      <c r="D370" s="267"/>
      <c r="E370" s="293"/>
      <c r="F370" s="293"/>
      <c r="G370" s="293"/>
      <c r="H370" s="267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</row>
    <row r="371" spans="1:78">
      <c r="A371" s="267"/>
      <c r="B371" s="267"/>
      <c r="C371" s="267"/>
      <c r="D371" s="267"/>
      <c r="E371" s="293"/>
      <c r="F371" s="293"/>
      <c r="G371" s="293"/>
      <c r="H371" s="267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</row>
    <row r="372" spans="1:78">
      <c r="A372" s="267"/>
      <c r="B372" s="267"/>
      <c r="C372" s="267"/>
      <c r="D372" s="267"/>
      <c r="E372" s="293"/>
      <c r="F372" s="293"/>
      <c r="G372" s="293"/>
      <c r="H372" s="267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</row>
    <row r="373" spans="1:78">
      <c r="A373" s="267"/>
      <c r="B373" s="267"/>
      <c r="C373" s="267"/>
      <c r="D373" s="267"/>
      <c r="E373" s="293"/>
      <c r="F373" s="293"/>
      <c r="G373" s="293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</row>
    <row r="374" spans="1:78">
      <c r="A374" s="267"/>
      <c r="B374" s="267"/>
      <c r="C374" s="267"/>
      <c r="D374" s="267"/>
      <c r="E374" s="293"/>
      <c r="F374" s="293"/>
      <c r="G374" s="293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</row>
    <row r="375" spans="1:78">
      <c r="A375" s="267"/>
      <c r="B375" s="267"/>
      <c r="C375" s="267"/>
      <c r="D375" s="267"/>
      <c r="E375" s="293"/>
      <c r="F375" s="293"/>
      <c r="G375" s="293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</row>
    <row r="376" spans="1:78">
      <c r="A376" s="267"/>
      <c r="B376" s="267"/>
      <c r="C376" s="267"/>
      <c r="D376" s="267"/>
      <c r="E376" s="293"/>
      <c r="F376" s="293"/>
      <c r="G376" s="293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</row>
    <row r="377" spans="1:78">
      <c r="A377" s="267"/>
      <c r="B377" s="267"/>
      <c r="C377" s="267"/>
      <c r="D377" s="267"/>
      <c r="E377" s="293"/>
      <c r="F377" s="293"/>
      <c r="G377" s="293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</row>
    <row r="378" spans="1:78">
      <c r="A378" s="267"/>
      <c r="B378" s="267"/>
      <c r="C378" s="267"/>
      <c r="D378" s="267"/>
      <c r="E378" s="293"/>
      <c r="F378" s="293"/>
      <c r="G378" s="293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</row>
    <row r="379" spans="1:78">
      <c r="A379" s="267"/>
      <c r="B379" s="267"/>
      <c r="C379" s="267"/>
      <c r="D379" s="267"/>
      <c r="E379" s="293"/>
      <c r="F379" s="293"/>
      <c r="G379" s="293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</row>
    <row r="380" spans="1:78">
      <c r="A380" s="267"/>
      <c r="B380" s="267"/>
      <c r="C380" s="267"/>
      <c r="D380" s="267"/>
      <c r="E380" s="293"/>
      <c r="F380" s="293"/>
      <c r="G380" s="293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</row>
    <row r="381" spans="1:78">
      <c r="A381" s="267"/>
      <c r="B381" s="267"/>
      <c r="C381" s="267"/>
      <c r="D381" s="267"/>
      <c r="E381" s="293"/>
      <c r="F381" s="293"/>
      <c r="G381" s="293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</row>
    <row r="382" spans="1:78">
      <c r="A382" s="267"/>
      <c r="B382" s="267"/>
      <c r="C382" s="267"/>
      <c r="D382" s="267"/>
      <c r="E382" s="293"/>
      <c r="F382" s="293"/>
      <c r="G382" s="293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</row>
    <row r="383" spans="1:78">
      <c r="A383" s="267"/>
      <c r="B383" s="267"/>
      <c r="C383" s="267"/>
      <c r="D383" s="267"/>
      <c r="E383" s="293"/>
      <c r="F383" s="293"/>
      <c r="G383" s="293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</row>
    <row r="384" spans="1:78">
      <c r="A384" s="267"/>
      <c r="B384" s="267"/>
      <c r="C384" s="267"/>
      <c r="D384" s="267"/>
      <c r="E384" s="293"/>
      <c r="F384" s="293"/>
      <c r="G384" s="293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</row>
    <row r="385" spans="1:78">
      <c r="A385" s="267"/>
      <c r="B385" s="267"/>
      <c r="C385" s="267"/>
      <c r="D385" s="267"/>
      <c r="E385" s="293"/>
      <c r="F385" s="293"/>
      <c r="G385" s="293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</row>
    <row r="386" spans="1:78">
      <c r="A386" s="267"/>
      <c r="B386" s="267"/>
      <c r="C386" s="267"/>
      <c r="D386" s="267"/>
      <c r="E386" s="293"/>
      <c r="F386" s="293"/>
      <c r="G386" s="293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</row>
    <row r="387" spans="1:78">
      <c r="A387" s="267"/>
      <c r="B387" s="267"/>
      <c r="C387" s="267"/>
      <c r="D387" s="267"/>
      <c r="E387" s="293"/>
      <c r="F387" s="293"/>
      <c r="G387" s="293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</row>
    <row r="388" spans="1:78">
      <c r="A388" s="267"/>
      <c r="B388" s="267"/>
      <c r="C388" s="267"/>
      <c r="D388" s="267"/>
      <c r="E388" s="293"/>
      <c r="F388" s="293"/>
      <c r="G388" s="293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</row>
    <row r="389" spans="1:78">
      <c r="A389" s="267"/>
      <c r="B389" s="267"/>
      <c r="C389" s="267"/>
      <c r="D389" s="267"/>
      <c r="E389" s="293"/>
      <c r="F389" s="293"/>
      <c r="G389" s="293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</row>
    <row r="390" spans="1:78">
      <c r="A390" s="267"/>
      <c r="B390" s="267"/>
      <c r="C390" s="267"/>
      <c r="D390" s="267"/>
      <c r="E390" s="293"/>
      <c r="F390" s="293"/>
      <c r="G390" s="293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</row>
    <row r="391" spans="1:78">
      <c r="A391" s="267"/>
      <c r="B391" s="267"/>
      <c r="C391" s="267"/>
      <c r="D391" s="267"/>
      <c r="E391" s="293"/>
      <c r="F391" s="293"/>
      <c r="G391" s="293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</row>
    <row r="392" spans="1:78">
      <c r="A392" s="267"/>
      <c r="B392" s="267"/>
      <c r="C392" s="267"/>
      <c r="D392" s="267"/>
      <c r="E392" s="293"/>
      <c r="F392" s="293"/>
      <c r="G392" s="293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</row>
    <row r="393" spans="1:78">
      <c r="A393" s="267"/>
      <c r="B393" s="267"/>
      <c r="C393" s="267"/>
      <c r="D393" s="267"/>
      <c r="E393" s="293"/>
      <c r="F393" s="293"/>
      <c r="G393" s="293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</row>
    <row r="394" spans="1:78">
      <c r="A394" s="267"/>
      <c r="B394" s="267"/>
      <c r="C394" s="267"/>
      <c r="D394" s="267"/>
      <c r="E394" s="293"/>
      <c r="F394" s="293"/>
      <c r="G394" s="293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</row>
    <row r="395" spans="1:78">
      <c r="A395" s="267"/>
      <c r="B395" s="267"/>
      <c r="C395" s="267"/>
      <c r="D395" s="267"/>
      <c r="E395" s="293"/>
      <c r="F395" s="293"/>
      <c r="G395" s="293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</row>
    <row r="396" spans="1:78">
      <c r="A396" s="267"/>
      <c r="B396" s="267"/>
      <c r="C396" s="267"/>
      <c r="D396" s="267"/>
      <c r="E396" s="293"/>
      <c r="F396" s="293"/>
      <c r="G396" s="293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</row>
    <row r="397" spans="1:78">
      <c r="A397" s="267"/>
      <c r="B397" s="267"/>
      <c r="C397" s="267"/>
      <c r="D397" s="267"/>
      <c r="E397" s="293"/>
      <c r="F397" s="293"/>
      <c r="G397" s="293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</row>
    <row r="398" spans="1:78">
      <c r="A398" s="267"/>
      <c r="B398" s="267"/>
      <c r="C398" s="267"/>
      <c r="D398" s="267"/>
      <c r="E398" s="293"/>
      <c r="F398" s="293"/>
      <c r="G398" s="293"/>
      <c r="H398" s="267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</row>
    <row r="399" spans="1:78">
      <c r="A399" s="267"/>
      <c r="B399" s="267"/>
      <c r="C399" s="267"/>
      <c r="D399" s="267"/>
      <c r="E399" s="293"/>
      <c r="F399" s="293"/>
      <c r="G399" s="293"/>
      <c r="H399" s="267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</row>
    <row r="400" spans="1:78">
      <c r="A400" s="267"/>
      <c r="B400" s="267"/>
      <c r="C400" s="267"/>
      <c r="D400" s="267"/>
      <c r="E400" s="293"/>
      <c r="F400" s="293"/>
      <c r="G400" s="293"/>
      <c r="H400" s="267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</row>
    <row r="401" spans="1:78">
      <c r="A401" s="267"/>
      <c r="B401" s="267"/>
      <c r="C401" s="267"/>
      <c r="D401" s="267"/>
      <c r="E401" s="293"/>
      <c r="F401" s="293"/>
      <c r="G401" s="293"/>
      <c r="H401" s="267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</row>
    <row r="402" spans="1:78">
      <c r="A402" s="267"/>
      <c r="B402" s="267"/>
      <c r="C402" s="267"/>
      <c r="D402" s="267"/>
      <c r="E402" s="293"/>
      <c r="F402" s="293"/>
      <c r="G402" s="293"/>
      <c r="H402" s="267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</row>
    <row r="403" spans="1:78">
      <c r="A403" s="267"/>
      <c r="B403" s="267"/>
      <c r="C403" s="267"/>
      <c r="D403" s="267"/>
      <c r="E403" s="293"/>
      <c r="F403" s="293"/>
      <c r="G403" s="293"/>
      <c r="H403" s="267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</row>
    <row r="404" spans="1:78">
      <c r="A404" s="267"/>
      <c r="B404" s="267"/>
      <c r="C404" s="267"/>
      <c r="D404" s="267"/>
      <c r="E404" s="293"/>
      <c r="F404" s="293"/>
      <c r="G404" s="293"/>
      <c r="H404" s="267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</row>
    <row r="405" spans="1:78">
      <c r="A405" s="267"/>
      <c r="B405" s="267"/>
      <c r="C405" s="267"/>
      <c r="D405" s="267"/>
      <c r="E405" s="293"/>
      <c r="F405" s="293"/>
      <c r="G405" s="293"/>
      <c r="H405" s="267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267"/>
      <c r="AO405" s="267"/>
      <c r="AP405" s="267"/>
      <c r="AQ405" s="267"/>
      <c r="AR405" s="267"/>
      <c r="AS405" s="267"/>
      <c r="AT405" s="267"/>
      <c r="AU405" s="267"/>
      <c r="AV405" s="267"/>
      <c r="AW405" s="267"/>
      <c r="AX405" s="267"/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67"/>
    </row>
    <row r="406" spans="1:78">
      <c r="A406" s="267"/>
      <c r="B406" s="267"/>
      <c r="C406" s="267"/>
      <c r="D406" s="267"/>
      <c r="E406" s="293"/>
      <c r="F406" s="293"/>
      <c r="G406" s="293"/>
      <c r="H406" s="267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267"/>
      <c r="AO406" s="267"/>
      <c r="AP406" s="267"/>
      <c r="AQ406" s="267"/>
      <c r="AR406" s="267"/>
      <c r="AS406" s="267"/>
      <c r="AT406" s="267"/>
      <c r="AU406" s="267"/>
      <c r="AV406" s="267"/>
      <c r="AW406" s="267"/>
      <c r="AX406" s="267"/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67"/>
    </row>
    <row r="407" spans="1:78">
      <c r="A407" s="267"/>
      <c r="B407" s="267"/>
      <c r="C407" s="267"/>
      <c r="D407" s="267"/>
      <c r="E407" s="293"/>
      <c r="F407" s="293"/>
      <c r="G407" s="293"/>
      <c r="H407" s="267"/>
      <c r="I407" s="267"/>
      <c r="J407" s="267"/>
      <c r="K407" s="267"/>
      <c r="L407" s="267"/>
      <c r="M407" s="267"/>
      <c r="N407" s="267"/>
      <c r="O407" s="267"/>
      <c r="P407" s="267"/>
      <c r="Q407" s="267"/>
      <c r="R407" s="267"/>
      <c r="S407" s="267"/>
      <c r="T407" s="267"/>
      <c r="U407" s="267"/>
      <c r="V407" s="267"/>
      <c r="W407" s="267"/>
      <c r="X407" s="267"/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  <c r="AJ407" s="267"/>
      <c r="AK407" s="267"/>
      <c r="AL407" s="267"/>
      <c r="AM407" s="267"/>
      <c r="AN407" s="267"/>
      <c r="AO407" s="267"/>
      <c r="AP407" s="267"/>
      <c r="AQ407" s="267"/>
      <c r="AR407" s="267"/>
      <c r="AS407" s="267"/>
      <c r="AT407" s="267"/>
      <c r="AU407" s="267"/>
      <c r="AV407" s="267"/>
      <c r="AW407" s="267"/>
      <c r="AX407" s="267"/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67"/>
    </row>
    <row r="408" spans="1:78">
      <c r="A408" s="267"/>
      <c r="B408" s="267"/>
      <c r="C408" s="267"/>
      <c r="D408" s="267"/>
      <c r="E408" s="293"/>
      <c r="F408" s="293"/>
      <c r="G408" s="293"/>
      <c r="H408" s="267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  <c r="AJ408" s="267"/>
      <c r="AK408" s="267"/>
      <c r="AL408" s="267"/>
      <c r="AM408" s="267"/>
      <c r="AN408" s="267"/>
      <c r="AO408" s="267"/>
      <c r="AP408" s="267"/>
      <c r="AQ408" s="267"/>
      <c r="AR408" s="267"/>
      <c r="AS408" s="267"/>
      <c r="AT408" s="267"/>
      <c r="AU408" s="267"/>
      <c r="AV408" s="267"/>
      <c r="AW408" s="267"/>
      <c r="AX408" s="267"/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67"/>
    </row>
    <row r="409" spans="1:78">
      <c r="A409" s="267"/>
      <c r="B409" s="267"/>
      <c r="C409" s="267"/>
      <c r="D409" s="267"/>
      <c r="E409" s="293"/>
      <c r="F409" s="293"/>
      <c r="G409" s="293"/>
      <c r="H409" s="267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  <c r="AJ409" s="267"/>
      <c r="AK409" s="267"/>
      <c r="AL409" s="267"/>
      <c r="AM409" s="267"/>
      <c r="AN409" s="267"/>
      <c r="AO409" s="267"/>
      <c r="AP409" s="267"/>
      <c r="AQ409" s="267"/>
      <c r="AR409" s="267"/>
      <c r="AS409" s="267"/>
      <c r="AT409" s="267"/>
      <c r="AU409" s="267"/>
      <c r="AV409" s="267"/>
      <c r="AW409" s="267"/>
      <c r="AX409" s="267"/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67"/>
    </row>
    <row r="410" spans="1:78">
      <c r="A410" s="267"/>
      <c r="B410" s="267"/>
      <c r="C410" s="267"/>
      <c r="D410" s="267"/>
      <c r="E410" s="293"/>
      <c r="F410" s="293"/>
      <c r="G410" s="293"/>
      <c r="H410" s="267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  <c r="AJ410" s="267"/>
      <c r="AK410" s="267"/>
      <c r="AL410" s="267"/>
      <c r="AM410" s="267"/>
      <c r="AN410" s="267"/>
      <c r="AO410" s="267"/>
      <c r="AP410" s="267"/>
      <c r="AQ410" s="267"/>
      <c r="AR410" s="267"/>
      <c r="AS410" s="267"/>
      <c r="AT410" s="267"/>
      <c r="AU410" s="267"/>
      <c r="AV410" s="267"/>
      <c r="AW410" s="267"/>
      <c r="AX410" s="267"/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67"/>
    </row>
    <row r="411" spans="1:78">
      <c r="A411" s="267"/>
      <c r="B411" s="267"/>
      <c r="C411" s="267"/>
      <c r="D411" s="267"/>
      <c r="E411" s="293"/>
      <c r="F411" s="293"/>
      <c r="G411" s="293"/>
      <c r="H411" s="267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  <c r="AJ411" s="267"/>
      <c r="AK411" s="267"/>
      <c r="AL411" s="267"/>
      <c r="AM411" s="267"/>
      <c r="AN411" s="267"/>
      <c r="AO411" s="267"/>
      <c r="AP411" s="267"/>
      <c r="AQ411" s="267"/>
      <c r="AR411" s="267"/>
      <c r="AS411" s="267"/>
      <c r="AT411" s="267"/>
      <c r="AU411" s="267"/>
      <c r="AV411" s="267"/>
      <c r="AW411" s="267"/>
      <c r="AX411" s="267"/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67"/>
    </row>
    <row r="412" spans="1:78">
      <c r="A412" s="267"/>
      <c r="B412" s="267"/>
      <c r="C412" s="267"/>
      <c r="D412" s="267"/>
      <c r="E412" s="293"/>
      <c r="F412" s="293"/>
      <c r="G412" s="293"/>
      <c r="H412" s="267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  <c r="AJ412" s="267"/>
      <c r="AK412" s="267"/>
      <c r="AL412" s="267"/>
      <c r="AM412" s="267"/>
      <c r="AN412" s="267"/>
      <c r="AO412" s="267"/>
      <c r="AP412" s="267"/>
      <c r="AQ412" s="267"/>
      <c r="AR412" s="267"/>
      <c r="AS412" s="267"/>
      <c r="AT412" s="267"/>
      <c r="AU412" s="267"/>
      <c r="AV412" s="267"/>
      <c r="AW412" s="267"/>
      <c r="AX412" s="267"/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67"/>
    </row>
    <row r="413" spans="1:78">
      <c r="A413" s="267"/>
      <c r="B413" s="267"/>
      <c r="C413" s="267"/>
      <c r="D413" s="267"/>
      <c r="E413" s="293"/>
      <c r="F413" s="293"/>
      <c r="G413" s="293"/>
      <c r="H413" s="267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  <c r="AJ413" s="267"/>
      <c r="AK413" s="267"/>
      <c r="AL413" s="267"/>
      <c r="AM413" s="267"/>
      <c r="AN413" s="267"/>
      <c r="AO413" s="267"/>
      <c r="AP413" s="267"/>
      <c r="AQ413" s="267"/>
      <c r="AR413" s="267"/>
      <c r="AS413" s="267"/>
      <c r="AT413" s="267"/>
      <c r="AU413" s="267"/>
      <c r="AV413" s="267"/>
      <c r="AW413" s="267"/>
      <c r="AX413" s="267"/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67"/>
    </row>
    <row r="414" spans="1:78">
      <c r="A414" s="267"/>
      <c r="B414" s="267"/>
      <c r="C414" s="267"/>
      <c r="D414" s="267"/>
      <c r="E414" s="293"/>
      <c r="F414" s="293"/>
      <c r="G414" s="293"/>
      <c r="H414" s="267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  <c r="AJ414" s="267"/>
      <c r="AK414" s="267"/>
      <c r="AL414" s="267"/>
      <c r="AM414" s="267"/>
      <c r="AN414" s="267"/>
      <c r="AO414" s="267"/>
      <c r="AP414" s="267"/>
      <c r="AQ414" s="267"/>
      <c r="AR414" s="267"/>
      <c r="AS414" s="267"/>
      <c r="AT414" s="267"/>
      <c r="AU414" s="267"/>
      <c r="AV414" s="267"/>
      <c r="AW414" s="267"/>
      <c r="AX414" s="267"/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67"/>
    </row>
    <row r="415" spans="1:78">
      <c r="A415" s="267"/>
      <c r="B415" s="267"/>
      <c r="C415" s="267"/>
      <c r="D415" s="267"/>
      <c r="E415" s="293"/>
      <c r="F415" s="293"/>
      <c r="G415" s="293"/>
      <c r="H415" s="267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  <c r="AJ415" s="267"/>
      <c r="AK415" s="267"/>
      <c r="AL415" s="267"/>
      <c r="AM415" s="267"/>
      <c r="AN415" s="267"/>
      <c r="AO415" s="267"/>
      <c r="AP415" s="267"/>
      <c r="AQ415" s="267"/>
      <c r="AR415" s="267"/>
      <c r="AS415" s="267"/>
      <c r="AT415" s="267"/>
      <c r="AU415" s="267"/>
      <c r="AV415" s="267"/>
      <c r="AW415" s="267"/>
      <c r="AX415" s="267"/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67"/>
    </row>
    <row r="416" spans="1:78">
      <c r="A416" s="267"/>
      <c r="B416" s="267"/>
      <c r="C416" s="267"/>
      <c r="D416" s="267"/>
      <c r="E416" s="293"/>
      <c r="F416" s="293"/>
      <c r="G416" s="293"/>
      <c r="H416" s="267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  <c r="AJ416" s="267"/>
      <c r="AK416" s="267"/>
      <c r="AL416" s="267"/>
      <c r="AM416" s="267"/>
      <c r="AN416" s="267"/>
      <c r="AO416" s="267"/>
      <c r="AP416" s="267"/>
      <c r="AQ416" s="267"/>
      <c r="AR416" s="267"/>
      <c r="AS416" s="267"/>
      <c r="AT416" s="267"/>
      <c r="AU416" s="267"/>
      <c r="AV416" s="267"/>
      <c r="AW416" s="267"/>
      <c r="AX416" s="267"/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67"/>
    </row>
    <row r="417" spans="1:78">
      <c r="A417" s="267"/>
      <c r="B417" s="267"/>
      <c r="C417" s="267"/>
      <c r="D417" s="267"/>
      <c r="E417" s="293"/>
      <c r="F417" s="293"/>
      <c r="G417" s="293"/>
      <c r="H417" s="267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  <c r="AJ417" s="267"/>
      <c r="AK417" s="267"/>
      <c r="AL417" s="267"/>
      <c r="AM417" s="267"/>
      <c r="AN417" s="267"/>
      <c r="AO417" s="267"/>
      <c r="AP417" s="267"/>
      <c r="AQ417" s="267"/>
      <c r="AR417" s="267"/>
      <c r="AS417" s="267"/>
      <c r="AT417" s="267"/>
      <c r="AU417" s="267"/>
      <c r="AV417" s="267"/>
      <c r="AW417" s="267"/>
      <c r="AX417" s="267"/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67"/>
    </row>
    <row r="418" spans="1:78">
      <c r="A418" s="267"/>
      <c r="B418" s="267"/>
      <c r="C418" s="267"/>
      <c r="D418" s="267"/>
      <c r="E418" s="293"/>
      <c r="F418" s="293"/>
      <c r="G418" s="293"/>
      <c r="H418" s="267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7"/>
      <c r="AS418" s="267"/>
      <c r="AT418" s="267"/>
      <c r="AU418" s="267"/>
      <c r="AV418" s="267"/>
      <c r="AW418" s="267"/>
      <c r="AX418" s="267"/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67"/>
    </row>
    <row r="419" spans="1:78">
      <c r="A419" s="267"/>
      <c r="B419" s="267"/>
      <c r="C419" s="267"/>
      <c r="D419" s="267"/>
      <c r="E419" s="293"/>
      <c r="F419" s="293"/>
      <c r="G419" s="293"/>
      <c r="H419" s="267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  <c r="AJ419" s="267"/>
      <c r="AK419" s="267"/>
      <c r="AL419" s="267"/>
      <c r="AM419" s="267"/>
      <c r="AN419" s="267"/>
      <c r="AO419" s="267"/>
      <c r="AP419" s="267"/>
      <c r="AQ419" s="267"/>
      <c r="AR419" s="267"/>
      <c r="AS419" s="267"/>
      <c r="AT419" s="267"/>
      <c r="AU419" s="267"/>
      <c r="AV419" s="267"/>
      <c r="AW419" s="267"/>
      <c r="AX419" s="267"/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67"/>
    </row>
    <row r="420" spans="1:78">
      <c r="A420" s="267"/>
      <c r="B420" s="267"/>
      <c r="C420" s="267"/>
      <c r="D420" s="267"/>
      <c r="E420" s="293"/>
      <c r="F420" s="293"/>
      <c r="G420" s="293"/>
      <c r="H420" s="267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  <c r="AJ420" s="267"/>
      <c r="AK420" s="267"/>
      <c r="AL420" s="267"/>
      <c r="AM420" s="267"/>
      <c r="AN420" s="267"/>
      <c r="AO420" s="267"/>
      <c r="AP420" s="267"/>
      <c r="AQ420" s="267"/>
      <c r="AR420" s="267"/>
      <c r="AS420" s="267"/>
      <c r="AT420" s="267"/>
      <c r="AU420" s="267"/>
      <c r="AV420" s="267"/>
      <c r="AW420" s="267"/>
      <c r="AX420" s="267"/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67"/>
    </row>
    <row r="421" spans="1:78">
      <c r="A421" s="267"/>
      <c r="B421" s="267"/>
      <c r="C421" s="267"/>
      <c r="D421" s="267"/>
      <c r="E421" s="293"/>
      <c r="F421" s="293"/>
      <c r="G421" s="293"/>
      <c r="H421" s="267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  <c r="AJ421" s="267"/>
      <c r="AK421" s="267"/>
      <c r="AL421" s="267"/>
      <c r="AM421" s="267"/>
      <c r="AN421" s="267"/>
      <c r="AO421" s="267"/>
      <c r="AP421" s="267"/>
      <c r="AQ421" s="267"/>
      <c r="AR421" s="267"/>
      <c r="AS421" s="267"/>
      <c r="AT421" s="267"/>
      <c r="AU421" s="267"/>
      <c r="AV421" s="267"/>
      <c r="AW421" s="267"/>
      <c r="AX421" s="267"/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67"/>
    </row>
    <row r="422" spans="1:78">
      <c r="A422" s="267"/>
      <c r="B422" s="267"/>
      <c r="C422" s="267"/>
      <c r="D422" s="267"/>
      <c r="E422" s="293"/>
      <c r="F422" s="293"/>
      <c r="G422" s="293"/>
      <c r="H422" s="267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  <c r="AJ422" s="267"/>
      <c r="AK422" s="267"/>
      <c r="AL422" s="267"/>
      <c r="AM422" s="267"/>
      <c r="AN422" s="267"/>
      <c r="AO422" s="267"/>
      <c r="AP422" s="267"/>
      <c r="AQ422" s="267"/>
      <c r="AR422" s="267"/>
      <c r="AS422" s="267"/>
      <c r="AT422" s="267"/>
      <c r="AU422" s="267"/>
      <c r="AV422" s="267"/>
      <c r="AW422" s="267"/>
      <c r="AX422" s="267"/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67"/>
    </row>
    <row r="423" spans="1:78">
      <c r="A423" s="267"/>
      <c r="B423" s="267"/>
      <c r="C423" s="267"/>
      <c r="D423" s="267"/>
      <c r="E423" s="293"/>
      <c r="F423" s="293"/>
      <c r="G423" s="293"/>
      <c r="H423" s="267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  <c r="AJ423" s="267"/>
      <c r="AK423" s="267"/>
      <c r="AL423" s="267"/>
      <c r="AM423" s="267"/>
      <c r="AN423" s="267"/>
      <c r="AO423" s="267"/>
      <c r="AP423" s="267"/>
      <c r="AQ423" s="267"/>
      <c r="AR423" s="267"/>
      <c r="AS423" s="267"/>
      <c r="AT423" s="267"/>
      <c r="AU423" s="267"/>
      <c r="AV423" s="267"/>
      <c r="AW423" s="267"/>
      <c r="AX423" s="267"/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67"/>
    </row>
    <row r="424" spans="1:78">
      <c r="A424" s="267"/>
      <c r="B424" s="267"/>
      <c r="C424" s="267"/>
      <c r="D424" s="267"/>
      <c r="E424" s="293"/>
      <c r="F424" s="293"/>
      <c r="G424" s="293"/>
      <c r="H424" s="267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7"/>
      <c r="AS424" s="267"/>
      <c r="AT424" s="267"/>
      <c r="AU424" s="267"/>
      <c r="AV424" s="267"/>
      <c r="AW424" s="267"/>
      <c r="AX424" s="267"/>
      <c r="AY424" s="267"/>
      <c r="AZ424" s="267"/>
      <c r="BA424" s="267"/>
      <c r="BB424" s="267"/>
      <c r="BC424" s="267"/>
      <c r="BD424" s="267"/>
      <c r="BE424" s="267"/>
      <c r="BF424" s="267"/>
      <c r="BG424" s="267"/>
      <c r="BH424" s="267"/>
      <c r="BI424" s="267"/>
      <c r="BJ424" s="267"/>
      <c r="BK424" s="267"/>
      <c r="BL424" s="267"/>
      <c r="BM424" s="267"/>
      <c r="BN424" s="267"/>
      <c r="BO424" s="267"/>
      <c r="BP424" s="267"/>
      <c r="BQ424" s="267"/>
      <c r="BR424" s="267"/>
      <c r="BS424" s="267"/>
      <c r="BT424" s="267"/>
      <c r="BU424" s="267"/>
      <c r="BV424" s="267"/>
      <c r="BW424" s="267"/>
      <c r="BX424" s="267"/>
      <c r="BY424" s="267"/>
      <c r="BZ424" s="267"/>
    </row>
    <row r="425" spans="1:78">
      <c r="A425" s="267"/>
      <c r="B425" s="267"/>
      <c r="C425" s="267"/>
      <c r="D425" s="267"/>
      <c r="E425" s="293"/>
      <c r="F425" s="293"/>
      <c r="G425" s="293"/>
      <c r="H425" s="267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  <c r="AJ425" s="267"/>
      <c r="AK425" s="267"/>
      <c r="AL425" s="267"/>
      <c r="AM425" s="267"/>
      <c r="AN425" s="267"/>
      <c r="AO425" s="267"/>
      <c r="AP425" s="267"/>
      <c r="AQ425" s="267"/>
      <c r="AR425" s="267"/>
      <c r="AS425" s="267"/>
      <c r="AT425" s="267"/>
      <c r="AU425" s="267"/>
      <c r="AV425" s="267"/>
      <c r="AW425" s="267"/>
      <c r="AX425" s="267"/>
      <c r="AY425" s="267"/>
      <c r="AZ425" s="267"/>
      <c r="BA425" s="267"/>
      <c r="BB425" s="267"/>
      <c r="BC425" s="267"/>
      <c r="BD425" s="267"/>
      <c r="BE425" s="267"/>
      <c r="BF425" s="267"/>
      <c r="BG425" s="267"/>
      <c r="BH425" s="267"/>
      <c r="BI425" s="267"/>
      <c r="BJ425" s="267"/>
      <c r="BK425" s="267"/>
      <c r="BL425" s="267"/>
      <c r="BM425" s="267"/>
      <c r="BN425" s="267"/>
      <c r="BO425" s="267"/>
      <c r="BP425" s="267"/>
      <c r="BQ425" s="267"/>
      <c r="BR425" s="267"/>
      <c r="BS425" s="267"/>
      <c r="BT425" s="267"/>
      <c r="BU425" s="267"/>
      <c r="BV425" s="267"/>
      <c r="BW425" s="267"/>
      <c r="BX425" s="267"/>
      <c r="BY425" s="267"/>
      <c r="BZ425" s="267"/>
    </row>
    <row r="426" spans="1:78">
      <c r="A426" s="267"/>
      <c r="B426" s="267"/>
      <c r="C426" s="267"/>
      <c r="D426" s="267"/>
      <c r="E426" s="293"/>
      <c r="F426" s="293"/>
      <c r="G426" s="293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  <c r="AJ426" s="267"/>
      <c r="AK426" s="267"/>
      <c r="AL426" s="267"/>
      <c r="AM426" s="267"/>
      <c r="AN426" s="267"/>
      <c r="AO426" s="267"/>
      <c r="AP426" s="267"/>
      <c r="AQ426" s="267"/>
      <c r="AR426" s="267"/>
      <c r="AS426" s="267"/>
      <c r="AT426" s="267"/>
      <c r="AU426" s="267"/>
      <c r="AV426" s="267"/>
      <c r="AW426" s="267"/>
      <c r="AX426" s="267"/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67"/>
    </row>
    <row r="427" spans="1:78">
      <c r="A427" s="267"/>
      <c r="B427" s="267"/>
      <c r="C427" s="267"/>
      <c r="D427" s="267"/>
      <c r="E427" s="293"/>
      <c r="F427" s="293"/>
      <c r="G427" s="293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  <c r="AJ427" s="267"/>
      <c r="AK427" s="267"/>
      <c r="AL427" s="267"/>
      <c r="AM427" s="267"/>
      <c r="AN427" s="267"/>
      <c r="AO427" s="267"/>
      <c r="AP427" s="267"/>
      <c r="AQ427" s="267"/>
      <c r="AR427" s="267"/>
      <c r="AS427" s="267"/>
      <c r="AT427" s="267"/>
      <c r="AU427" s="267"/>
      <c r="AV427" s="267"/>
      <c r="AW427" s="267"/>
      <c r="AX427" s="267"/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67"/>
    </row>
    <row r="428" spans="1:78">
      <c r="A428" s="267"/>
      <c r="B428" s="267"/>
      <c r="C428" s="267"/>
      <c r="D428" s="267"/>
      <c r="E428" s="293"/>
      <c r="F428" s="293"/>
      <c r="G428" s="293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  <c r="AJ428" s="267"/>
      <c r="AK428" s="267"/>
      <c r="AL428" s="267"/>
      <c r="AM428" s="267"/>
      <c r="AN428" s="267"/>
      <c r="AO428" s="267"/>
      <c r="AP428" s="267"/>
      <c r="AQ428" s="267"/>
      <c r="AR428" s="267"/>
      <c r="AS428" s="267"/>
      <c r="AT428" s="267"/>
      <c r="AU428" s="267"/>
      <c r="AV428" s="267"/>
      <c r="AW428" s="267"/>
      <c r="AX428" s="267"/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67"/>
    </row>
    <row r="429" spans="1:78">
      <c r="A429" s="267"/>
      <c r="B429" s="267"/>
      <c r="C429" s="267"/>
      <c r="D429" s="267"/>
      <c r="E429" s="293"/>
      <c r="F429" s="293"/>
      <c r="G429" s="293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  <c r="AJ429" s="267"/>
      <c r="AK429" s="267"/>
      <c r="AL429" s="267"/>
      <c r="AM429" s="267"/>
      <c r="AN429" s="267"/>
      <c r="AO429" s="267"/>
      <c r="AP429" s="267"/>
      <c r="AQ429" s="267"/>
      <c r="AR429" s="267"/>
      <c r="AS429" s="267"/>
      <c r="AT429" s="267"/>
      <c r="AU429" s="267"/>
      <c r="AV429" s="267"/>
      <c r="AW429" s="267"/>
      <c r="AX429" s="267"/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67"/>
    </row>
    <row r="430" spans="1:78">
      <c r="A430" s="267"/>
      <c r="B430" s="267"/>
      <c r="C430" s="267"/>
      <c r="D430" s="267"/>
      <c r="E430" s="293"/>
      <c r="F430" s="293"/>
      <c r="G430" s="293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  <c r="AJ430" s="267"/>
      <c r="AK430" s="267"/>
      <c r="AL430" s="267"/>
      <c r="AM430" s="267"/>
      <c r="AN430" s="267"/>
      <c r="AO430" s="267"/>
      <c r="AP430" s="267"/>
      <c r="AQ430" s="267"/>
      <c r="AR430" s="267"/>
      <c r="AS430" s="267"/>
      <c r="AT430" s="267"/>
      <c r="AU430" s="267"/>
      <c r="AV430" s="267"/>
      <c r="AW430" s="267"/>
      <c r="AX430" s="267"/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67"/>
    </row>
    <row r="431" spans="1:78">
      <c r="A431" s="267"/>
      <c r="B431" s="267"/>
      <c r="C431" s="267"/>
      <c r="D431" s="267"/>
      <c r="E431" s="293"/>
      <c r="F431" s="293"/>
      <c r="G431" s="293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  <c r="AJ431" s="267"/>
      <c r="AK431" s="267"/>
      <c r="AL431" s="267"/>
      <c r="AM431" s="267"/>
      <c r="AN431" s="267"/>
      <c r="AO431" s="267"/>
      <c r="AP431" s="267"/>
      <c r="AQ431" s="267"/>
      <c r="AR431" s="267"/>
      <c r="AS431" s="267"/>
      <c r="AT431" s="267"/>
      <c r="AU431" s="267"/>
      <c r="AV431" s="267"/>
      <c r="AW431" s="267"/>
      <c r="AX431" s="267"/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67"/>
    </row>
    <row r="432" spans="1:78">
      <c r="A432" s="267"/>
      <c r="B432" s="267"/>
      <c r="C432" s="267"/>
      <c r="D432" s="267"/>
      <c r="E432" s="293"/>
      <c r="F432" s="293"/>
      <c r="G432" s="293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267"/>
      <c r="AO432" s="267"/>
      <c r="AP432" s="267"/>
      <c r="AQ432" s="267"/>
      <c r="AR432" s="267"/>
      <c r="AS432" s="267"/>
      <c r="AT432" s="267"/>
      <c r="AU432" s="267"/>
      <c r="AV432" s="267"/>
      <c r="AW432" s="267"/>
      <c r="AX432" s="267"/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67"/>
    </row>
    <row r="433" spans="1:78">
      <c r="A433" s="267"/>
      <c r="B433" s="267"/>
      <c r="C433" s="267"/>
      <c r="D433" s="267"/>
      <c r="E433" s="293"/>
      <c r="F433" s="293"/>
      <c r="G433" s="293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267"/>
      <c r="AO433" s="267"/>
      <c r="AP433" s="267"/>
      <c r="AQ433" s="267"/>
      <c r="AR433" s="267"/>
      <c r="AS433" s="267"/>
      <c r="AT433" s="267"/>
      <c r="AU433" s="267"/>
      <c r="AV433" s="267"/>
      <c r="AW433" s="267"/>
      <c r="AX433" s="267"/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67"/>
    </row>
    <row r="434" spans="1:78">
      <c r="A434" s="267"/>
      <c r="B434" s="267"/>
      <c r="C434" s="267"/>
      <c r="D434" s="267"/>
      <c r="E434" s="293"/>
      <c r="F434" s="293"/>
      <c r="G434" s="293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267"/>
      <c r="AO434" s="267"/>
      <c r="AP434" s="267"/>
      <c r="AQ434" s="267"/>
      <c r="AR434" s="267"/>
      <c r="AS434" s="267"/>
      <c r="AT434" s="267"/>
      <c r="AU434" s="267"/>
      <c r="AV434" s="267"/>
      <c r="AW434" s="267"/>
      <c r="AX434" s="267"/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67"/>
    </row>
    <row r="435" spans="1:78">
      <c r="A435" s="267"/>
      <c r="B435" s="267"/>
      <c r="C435" s="267"/>
      <c r="D435" s="267"/>
      <c r="E435" s="293"/>
      <c r="F435" s="293"/>
      <c r="G435" s="293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267"/>
      <c r="AO435" s="267"/>
      <c r="AP435" s="267"/>
      <c r="AQ435" s="267"/>
      <c r="AR435" s="267"/>
      <c r="AS435" s="267"/>
      <c r="AT435" s="267"/>
      <c r="AU435" s="267"/>
      <c r="AV435" s="267"/>
      <c r="AW435" s="267"/>
      <c r="AX435" s="267"/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67"/>
    </row>
    <row r="436" spans="1:78">
      <c r="A436" s="267"/>
      <c r="B436" s="267"/>
      <c r="C436" s="267"/>
      <c r="D436" s="267"/>
      <c r="E436" s="293"/>
      <c r="F436" s="293"/>
      <c r="G436" s="293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  <c r="AN436" s="267"/>
      <c r="AO436" s="267"/>
      <c r="AP436" s="267"/>
      <c r="AQ436" s="267"/>
      <c r="AR436" s="267"/>
      <c r="AS436" s="267"/>
      <c r="AT436" s="267"/>
      <c r="AU436" s="267"/>
      <c r="AV436" s="267"/>
      <c r="AW436" s="267"/>
      <c r="AX436" s="267"/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67"/>
    </row>
    <row r="437" spans="1:78">
      <c r="A437" s="267"/>
      <c r="B437" s="267"/>
      <c r="C437" s="267"/>
      <c r="D437" s="267"/>
      <c r="E437" s="293"/>
      <c r="F437" s="293"/>
      <c r="G437" s="293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  <c r="AJ437" s="267"/>
      <c r="AK437" s="267"/>
      <c r="AL437" s="267"/>
      <c r="AM437" s="267"/>
      <c r="AN437" s="267"/>
      <c r="AO437" s="267"/>
      <c r="AP437" s="267"/>
      <c r="AQ437" s="267"/>
      <c r="AR437" s="267"/>
      <c r="AS437" s="267"/>
      <c r="AT437" s="267"/>
      <c r="AU437" s="267"/>
      <c r="AV437" s="267"/>
      <c r="AW437" s="267"/>
      <c r="AX437" s="267"/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67"/>
    </row>
    <row r="438" spans="1:78">
      <c r="A438" s="267"/>
      <c r="B438" s="267"/>
      <c r="C438" s="267"/>
      <c r="D438" s="267"/>
      <c r="E438" s="293"/>
      <c r="F438" s="293"/>
      <c r="G438" s="293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7"/>
      <c r="AS438" s="267"/>
      <c r="AT438" s="267"/>
      <c r="AU438" s="267"/>
      <c r="AV438" s="267"/>
      <c r="AW438" s="267"/>
      <c r="AX438" s="267"/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67"/>
    </row>
    <row r="439" spans="1:78">
      <c r="A439" s="267"/>
      <c r="B439" s="267"/>
      <c r="C439" s="267"/>
      <c r="D439" s="267"/>
      <c r="E439" s="293"/>
      <c r="F439" s="293"/>
      <c r="G439" s="293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267"/>
      <c r="AO439" s="267"/>
      <c r="AP439" s="267"/>
      <c r="AQ439" s="267"/>
      <c r="AR439" s="267"/>
      <c r="AS439" s="267"/>
      <c r="AT439" s="267"/>
      <c r="AU439" s="267"/>
      <c r="AV439" s="267"/>
      <c r="AW439" s="267"/>
      <c r="AX439" s="267"/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67"/>
    </row>
    <row r="440" spans="1:78">
      <c r="A440" s="267"/>
      <c r="B440" s="267"/>
      <c r="C440" s="267"/>
      <c r="D440" s="267"/>
      <c r="E440" s="293"/>
      <c r="F440" s="293"/>
      <c r="G440" s="293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  <c r="AN440" s="267"/>
      <c r="AO440" s="267"/>
      <c r="AP440" s="267"/>
      <c r="AQ440" s="267"/>
      <c r="AR440" s="267"/>
      <c r="AS440" s="267"/>
      <c r="AT440" s="267"/>
      <c r="AU440" s="267"/>
      <c r="AV440" s="267"/>
      <c r="AW440" s="267"/>
      <c r="AX440" s="267"/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67"/>
    </row>
    <row r="441" spans="1:78">
      <c r="A441" s="267"/>
      <c r="B441" s="267"/>
      <c r="C441" s="267"/>
      <c r="D441" s="267"/>
      <c r="E441" s="293"/>
      <c r="F441" s="293"/>
      <c r="G441" s="293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  <c r="AN441" s="267"/>
      <c r="AO441" s="267"/>
      <c r="AP441" s="267"/>
      <c r="AQ441" s="267"/>
      <c r="AR441" s="267"/>
      <c r="AS441" s="267"/>
      <c r="AT441" s="267"/>
      <c r="AU441" s="267"/>
      <c r="AV441" s="267"/>
      <c r="AW441" s="267"/>
      <c r="AX441" s="267"/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67"/>
    </row>
    <row r="442" spans="1:78">
      <c r="A442" s="267"/>
      <c r="B442" s="267"/>
      <c r="C442" s="267"/>
      <c r="D442" s="267"/>
      <c r="E442" s="293"/>
      <c r="F442" s="293"/>
      <c r="G442" s="293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  <c r="AN442" s="267"/>
      <c r="AO442" s="267"/>
      <c r="AP442" s="267"/>
      <c r="AQ442" s="267"/>
      <c r="AR442" s="267"/>
      <c r="AS442" s="267"/>
      <c r="AT442" s="267"/>
      <c r="AU442" s="267"/>
      <c r="AV442" s="267"/>
      <c r="AW442" s="267"/>
      <c r="AX442" s="267"/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67"/>
    </row>
    <row r="443" spans="1:78">
      <c r="A443" s="267"/>
      <c r="B443" s="267"/>
      <c r="C443" s="267"/>
      <c r="D443" s="267"/>
      <c r="E443" s="293"/>
      <c r="F443" s="293"/>
      <c r="G443" s="293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  <c r="AN443" s="267"/>
      <c r="AO443" s="267"/>
      <c r="AP443" s="267"/>
      <c r="AQ443" s="267"/>
      <c r="AR443" s="267"/>
      <c r="AS443" s="267"/>
      <c r="AT443" s="267"/>
      <c r="AU443" s="267"/>
      <c r="AV443" s="267"/>
      <c r="AW443" s="267"/>
      <c r="AX443" s="267"/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67"/>
    </row>
    <row r="444" spans="1:78">
      <c r="A444" s="267"/>
      <c r="B444" s="267"/>
      <c r="C444" s="267"/>
      <c r="D444" s="267"/>
      <c r="E444" s="293"/>
      <c r="F444" s="293"/>
      <c r="G444" s="293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  <c r="AN444" s="267"/>
      <c r="AO444" s="267"/>
      <c r="AP444" s="267"/>
      <c r="AQ444" s="267"/>
      <c r="AR444" s="267"/>
      <c r="AS444" s="267"/>
      <c r="AT444" s="267"/>
      <c r="AU444" s="267"/>
      <c r="AV444" s="267"/>
      <c r="AW444" s="267"/>
      <c r="AX444" s="267"/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67"/>
    </row>
    <row r="445" spans="1:78">
      <c r="A445" s="267"/>
      <c r="B445" s="267"/>
      <c r="C445" s="267"/>
      <c r="D445" s="267"/>
      <c r="E445" s="293"/>
      <c r="F445" s="293"/>
      <c r="G445" s="293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  <c r="AJ445" s="267"/>
      <c r="AK445" s="267"/>
      <c r="AL445" s="267"/>
      <c r="AM445" s="267"/>
      <c r="AN445" s="267"/>
      <c r="AO445" s="267"/>
      <c r="AP445" s="267"/>
      <c r="AQ445" s="267"/>
      <c r="AR445" s="267"/>
      <c r="AS445" s="267"/>
      <c r="AT445" s="267"/>
      <c r="AU445" s="267"/>
      <c r="AV445" s="267"/>
      <c r="AW445" s="267"/>
      <c r="AX445" s="267"/>
      <c r="AY445" s="267"/>
      <c r="AZ445" s="267"/>
      <c r="BA445" s="267"/>
      <c r="BB445" s="267"/>
      <c r="BC445" s="267"/>
      <c r="BD445" s="267"/>
      <c r="BE445" s="267"/>
      <c r="BF445" s="267"/>
      <c r="BG445" s="267"/>
      <c r="BH445" s="267"/>
      <c r="BI445" s="267"/>
      <c r="BJ445" s="267"/>
      <c r="BK445" s="267"/>
      <c r="BL445" s="267"/>
      <c r="BM445" s="267"/>
      <c r="BN445" s="267"/>
      <c r="BO445" s="267"/>
      <c r="BP445" s="267"/>
      <c r="BQ445" s="267"/>
      <c r="BR445" s="267"/>
      <c r="BS445" s="267"/>
      <c r="BT445" s="267"/>
      <c r="BU445" s="267"/>
      <c r="BV445" s="267"/>
      <c r="BW445" s="267"/>
      <c r="BX445" s="267"/>
      <c r="BY445" s="267"/>
      <c r="BZ445" s="267"/>
    </row>
    <row r="446" spans="1:78">
      <c r="A446" s="267"/>
      <c r="B446" s="267"/>
      <c r="C446" s="267"/>
      <c r="D446" s="267"/>
      <c r="E446" s="293"/>
      <c r="F446" s="293"/>
      <c r="G446" s="293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  <c r="AN446" s="267"/>
      <c r="AO446" s="267"/>
      <c r="AP446" s="267"/>
      <c r="AQ446" s="267"/>
      <c r="AR446" s="267"/>
      <c r="AS446" s="267"/>
      <c r="AT446" s="267"/>
      <c r="AU446" s="267"/>
      <c r="AV446" s="267"/>
      <c r="AW446" s="267"/>
      <c r="AX446" s="267"/>
      <c r="AY446" s="267"/>
      <c r="AZ446" s="267"/>
      <c r="BA446" s="267"/>
      <c r="BB446" s="267"/>
      <c r="BC446" s="267"/>
      <c r="BD446" s="267"/>
      <c r="BE446" s="267"/>
      <c r="BF446" s="267"/>
      <c r="BG446" s="267"/>
      <c r="BH446" s="267"/>
      <c r="BI446" s="267"/>
      <c r="BJ446" s="267"/>
      <c r="BK446" s="267"/>
      <c r="BL446" s="267"/>
      <c r="BM446" s="267"/>
      <c r="BN446" s="267"/>
      <c r="BO446" s="267"/>
      <c r="BP446" s="267"/>
      <c r="BQ446" s="267"/>
      <c r="BR446" s="267"/>
      <c r="BS446" s="267"/>
      <c r="BT446" s="267"/>
      <c r="BU446" s="267"/>
      <c r="BV446" s="267"/>
      <c r="BW446" s="267"/>
      <c r="BX446" s="267"/>
      <c r="BY446" s="267"/>
      <c r="BZ446" s="267"/>
    </row>
    <row r="447" spans="1:78">
      <c r="A447" s="267"/>
      <c r="B447" s="267"/>
      <c r="C447" s="267"/>
      <c r="D447" s="267"/>
      <c r="E447" s="293"/>
      <c r="F447" s="293"/>
      <c r="G447" s="293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  <c r="AN447" s="267"/>
      <c r="AO447" s="267"/>
      <c r="AP447" s="267"/>
      <c r="AQ447" s="267"/>
      <c r="AR447" s="267"/>
      <c r="AS447" s="267"/>
      <c r="AT447" s="267"/>
      <c r="AU447" s="267"/>
      <c r="AV447" s="267"/>
      <c r="AW447" s="267"/>
      <c r="AX447" s="267"/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67"/>
    </row>
    <row r="448" spans="1:78">
      <c r="A448" s="267"/>
      <c r="B448" s="267"/>
      <c r="C448" s="267"/>
      <c r="D448" s="267"/>
      <c r="E448" s="293"/>
      <c r="F448" s="293"/>
      <c r="G448" s="293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  <c r="AN448" s="267"/>
      <c r="AO448" s="267"/>
      <c r="AP448" s="267"/>
      <c r="AQ448" s="267"/>
      <c r="AR448" s="267"/>
      <c r="AS448" s="267"/>
      <c r="AT448" s="267"/>
      <c r="AU448" s="267"/>
      <c r="AV448" s="267"/>
      <c r="AW448" s="267"/>
      <c r="AX448" s="267"/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67"/>
    </row>
    <row r="449" spans="1:78">
      <c r="A449" s="267"/>
      <c r="B449" s="267"/>
      <c r="C449" s="267"/>
      <c r="D449" s="267"/>
      <c r="E449" s="293"/>
      <c r="F449" s="293"/>
      <c r="G449" s="293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  <c r="AN449" s="267"/>
      <c r="AO449" s="267"/>
      <c r="AP449" s="267"/>
      <c r="AQ449" s="267"/>
      <c r="AR449" s="267"/>
      <c r="AS449" s="267"/>
      <c r="AT449" s="267"/>
      <c r="AU449" s="267"/>
      <c r="AV449" s="267"/>
      <c r="AW449" s="267"/>
      <c r="AX449" s="267"/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67"/>
    </row>
    <row r="450" spans="1:78">
      <c r="A450" s="267"/>
      <c r="B450" s="267"/>
      <c r="C450" s="267"/>
      <c r="D450" s="267"/>
      <c r="E450" s="293"/>
      <c r="F450" s="293"/>
      <c r="G450" s="293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  <c r="AN450" s="267"/>
      <c r="AO450" s="267"/>
      <c r="AP450" s="267"/>
      <c r="AQ450" s="267"/>
      <c r="AR450" s="267"/>
      <c r="AS450" s="267"/>
      <c r="AT450" s="267"/>
      <c r="AU450" s="267"/>
      <c r="AV450" s="267"/>
      <c r="AW450" s="267"/>
      <c r="AX450" s="267"/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67"/>
    </row>
    <row r="451" spans="1:78">
      <c r="A451" s="267"/>
      <c r="B451" s="267"/>
      <c r="C451" s="267"/>
      <c r="D451" s="267"/>
      <c r="E451" s="293"/>
      <c r="F451" s="293"/>
      <c r="G451" s="293"/>
      <c r="H451" s="267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  <c r="AN451" s="267"/>
      <c r="AO451" s="267"/>
      <c r="AP451" s="267"/>
      <c r="AQ451" s="267"/>
      <c r="AR451" s="267"/>
      <c r="AS451" s="267"/>
      <c r="AT451" s="267"/>
      <c r="AU451" s="267"/>
      <c r="AV451" s="267"/>
      <c r="AW451" s="267"/>
      <c r="AX451" s="267"/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67"/>
    </row>
    <row r="452" spans="1:78">
      <c r="A452" s="267"/>
      <c r="B452" s="267"/>
      <c r="C452" s="267"/>
      <c r="D452" s="267"/>
      <c r="E452" s="293"/>
      <c r="F452" s="293"/>
      <c r="G452" s="293"/>
      <c r="H452" s="267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  <c r="AN452" s="267"/>
      <c r="AO452" s="267"/>
      <c r="AP452" s="267"/>
      <c r="AQ452" s="267"/>
      <c r="AR452" s="267"/>
      <c r="AS452" s="267"/>
      <c r="AT452" s="267"/>
      <c r="AU452" s="267"/>
      <c r="AV452" s="267"/>
      <c r="AW452" s="267"/>
      <c r="AX452" s="267"/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67"/>
    </row>
    <row r="453" spans="1:78">
      <c r="A453" s="267"/>
      <c r="B453" s="267"/>
      <c r="C453" s="267"/>
      <c r="D453" s="267"/>
      <c r="E453" s="293"/>
      <c r="F453" s="293"/>
      <c r="G453" s="293"/>
      <c r="H453" s="267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  <c r="AN453" s="267"/>
      <c r="AO453" s="267"/>
      <c r="AP453" s="267"/>
      <c r="AQ453" s="267"/>
      <c r="AR453" s="267"/>
      <c r="AS453" s="267"/>
      <c r="AT453" s="267"/>
      <c r="AU453" s="267"/>
      <c r="AV453" s="267"/>
      <c r="AW453" s="267"/>
      <c r="AX453" s="267"/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67"/>
    </row>
    <row r="454" spans="1:78">
      <c r="A454" s="267"/>
      <c r="B454" s="267"/>
      <c r="C454" s="267"/>
      <c r="D454" s="267"/>
      <c r="E454" s="293"/>
      <c r="F454" s="293"/>
      <c r="G454" s="293"/>
      <c r="H454" s="267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  <c r="AN454" s="267"/>
      <c r="AO454" s="267"/>
      <c r="AP454" s="267"/>
      <c r="AQ454" s="267"/>
      <c r="AR454" s="267"/>
      <c r="AS454" s="267"/>
      <c r="AT454" s="267"/>
      <c r="AU454" s="267"/>
      <c r="AV454" s="267"/>
      <c r="AW454" s="267"/>
      <c r="AX454" s="267"/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67"/>
    </row>
    <row r="455" spans="1:78">
      <c r="A455" s="267"/>
      <c r="B455" s="267"/>
      <c r="C455" s="267"/>
      <c r="D455" s="267"/>
      <c r="E455" s="293"/>
      <c r="F455" s="293"/>
      <c r="G455" s="293"/>
      <c r="H455" s="267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  <c r="AN455" s="267"/>
      <c r="AO455" s="267"/>
      <c r="AP455" s="267"/>
      <c r="AQ455" s="267"/>
      <c r="AR455" s="267"/>
      <c r="AS455" s="267"/>
      <c r="AT455" s="267"/>
      <c r="AU455" s="267"/>
      <c r="AV455" s="267"/>
      <c r="AW455" s="267"/>
      <c r="AX455" s="267"/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67"/>
    </row>
    <row r="456" spans="1:78">
      <c r="A456" s="267"/>
      <c r="B456" s="267"/>
      <c r="C456" s="267"/>
      <c r="D456" s="267"/>
      <c r="E456" s="293"/>
      <c r="F456" s="293"/>
      <c r="G456" s="293"/>
      <c r="H456" s="267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  <c r="AN456" s="267"/>
      <c r="AO456" s="267"/>
      <c r="AP456" s="267"/>
      <c r="AQ456" s="267"/>
      <c r="AR456" s="267"/>
      <c r="AS456" s="267"/>
      <c r="AT456" s="267"/>
      <c r="AU456" s="267"/>
      <c r="AV456" s="267"/>
      <c r="AW456" s="267"/>
      <c r="AX456" s="267"/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67"/>
    </row>
    <row r="457" spans="1:78">
      <c r="A457" s="267"/>
      <c r="B457" s="267"/>
      <c r="C457" s="267"/>
      <c r="D457" s="267"/>
      <c r="E457" s="293"/>
      <c r="F457" s="293"/>
      <c r="G457" s="293"/>
      <c r="H457" s="267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  <c r="AN457" s="267"/>
      <c r="AO457" s="267"/>
      <c r="AP457" s="267"/>
      <c r="AQ457" s="267"/>
      <c r="AR457" s="267"/>
      <c r="AS457" s="267"/>
      <c r="AT457" s="267"/>
      <c r="AU457" s="267"/>
      <c r="AV457" s="267"/>
      <c r="AW457" s="267"/>
      <c r="AX457" s="267"/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67"/>
    </row>
    <row r="458" spans="1:78">
      <c r="A458" s="267"/>
      <c r="B458" s="267"/>
      <c r="C458" s="267"/>
      <c r="D458" s="267"/>
      <c r="E458" s="293"/>
      <c r="F458" s="293"/>
      <c r="G458" s="293"/>
      <c r="H458" s="267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  <c r="AN458" s="267"/>
      <c r="AO458" s="267"/>
      <c r="AP458" s="267"/>
      <c r="AQ458" s="267"/>
      <c r="AR458" s="267"/>
      <c r="AS458" s="267"/>
      <c r="AT458" s="267"/>
      <c r="AU458" s="267"/>
      <c r="AV458" s="267"/>
      <c r="AW458" s="267"/>
      <c r="AX458" s="267"/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67"/>
    </row>
    <row r="459" spans="1:78">
      <c r="A459" s="267"/>
      <c r="B459" s="267"/>
      <c r="C459" s="267"/>
      <c r="D459" s="267"/>
      <c r="E459" s="293"/>
      <c r="F459" s="293"/>
      <c r="G459" s="293"/>
      <c r="H459" s="267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  <c r="AN459" s="267"/>
      <c r="AO459" s="267"/>
      <c r="AP459" s="267"/>
      <c r="AQ459" s="267"/>
      <c r="AR459" s="267"/>
      <c r="AS459" s="267"/>
      <c r="AT459" s="267"/>
      <c r="AU459" s="267"/>
      <c r="AV459" s="267"/>
      <c r="AW459" s="267"/>
      <c r="AX459" s="267"/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67"/>
    </row>
    <row r="460" spans="1:78">
      <c r="A460" s="267"/>
      <c r="B460" s="267"/>
      <c r="C460" s="267"/>
      <c r="D460" s="267"/>
      <c r="E460" s="293"/>
      <c r="F460" s="293"/>
      <c r="G460" s="293"/>
      <c r="H460" s="267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  <c r="AN460" s="267"/>
      <c r="AO460" s="267"/>
      <c r="AP460" s="267"/>
      <c r="AQ460" s="267"/>
      <c r="AR460" s="267"/>
      <c r="AS460" s="267"/>
      <c r="AT460" s="267"/>
      <c r="AU460" s="267"/>
      <c r="AV460" s="267"/>
      <c r="AW460" s="267"/>
      <c r="AX460" s="267"/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67"/>
    </row>
    <row r="461" spans="1:78">
      <c r="A461" s="267"/>
      <c r="B461" s="267"/>
      <c r="C461" s="267"/>
      <c r="D461" s="267"/>
      <c r="E461" s="293"/>
      <c r="F461" s="293"/>
      <c r="G461" s="293"/>
      <c r="H461" s="267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  <c r="AN461" s="267"/>
      <c r="AO461" s="267"/>
      <c r="AP461" s="267"/>
      <c r="AQ461" s="267"/>
      <c r="AR461" s="267"/>
      <c r="AS461" s="267"/>
      <c r="AT461" s="267"/>
      <c r="AU461" s="267"/>
      <c r="AV461" s="267"/>
      <c r="AW461" s="267"/>
      <c r="AX461" s="267"/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67"/>
    </row>
    <row r="462" spans="1:78">
      <c r="A462" s="267"/>
      <c r="B462" s="267"/>
      <c r="C462" s="267"/>
      <c r="D462" s="267"/>
      <c r="E462" s="293"/>
      <c r="F462" s="293"/>
      <c r="G462" s="293"/>
      <c r="H462" s="267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  <c r="AN462" s="267"/>
      <c r="AO462" s="267"/>
      <c r="AP462" s="267"/>
      <c r="AQ462" s="267"/>
      <c r="AR462" s="267"/>
      <c r="AS462" s="267"/>
      <c r="AT462" s="267"/>
      <c r="AU462" s="267"/>
      <c r="AV462" s="267"/>
      <c r="AW462" s="267"/>
      <c r="AX462" s="267"/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67"/>
    </row>
    <row r="463" spans="1:78">
      <c r="A463" s="267"/>
      <c r="B463" s="267"/>
      <c r="C463" s="267"/>
      <c r="D463" s="267"/>
      <c r="E463" s="293"/>
      <c r="F463" s="293"/>
      <c r="G463" s="293"/>
      <c r="H463" s="267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  <c r="AN463" s="267"/>
      <c r="AO463" s="267"/>
      <c r="AP463" s="267"/>
      <c r="AQ463" s="267"/>
      <c r="AR463" s="267"/>
      <c r="AS463" s="267"/>
      <c r="AT463" s="267"/>
      <c r="AU463" s="267"/>
      <c r="AV463" s="267"/>
      <c r="AW463" s="267"/>
      <c r="AX463" s="267"/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67"/>
    </row>
    <row r="464" spans="1:78">
      <c r="A464" s="267"/>
      <c r="B464" s="267"/>
      <c r="C464" s="267"/>
      <c r="D464" s="267"/>
      <c r="E464" s="293"/>
      <c r="F464" s="293"/>
      <c r="G464" s="293"/>
      <c r="H464" s="267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  <c r="AN464" s="267"/>
      <c r="AO464" s="267"/>
      <c r="AP464" s="267"/>
      <c r="AQ464" s="267"/>
      <c r="AR464" s="267"/>
      <c r="AS464" s="267"/>
      <c r="AT464" s="267"/>
      <c r="AU464" s="267"/>
      <c r="AV464" s="267"/>
      <c r="AW464" s="267"/>
      <c r="AX464" s="267"/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67"/>
    </row>
    <row r="465" spans="1:78">
      <c r="A465" s="267"/>
      <c r="B465" s="267"/>
      <c r="C465" s="267"/>
      <c r="D465" s="267"/>
      <c r="E465" s="293"/>
      <c r="F465" s="293"/>
      <c r="G465" s="293"/>
      <c r="H465" s="267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  <c r="AN465" s="267"/>
      <c r="AO465" s="267"/>
      <c r="AP465" s="267"/>
      <c r="AQ465" s="267"/>
      <c r="AR465" s="267"/>
      <c r="AS465" s="267"/>
      <c r="AT465" s="267"/>
      <c r="AU465" s="267"/>
      <c r="AV465" s="267"/>
      <c r="AW465" s="267"/>
      <c r="AX465" s="267"/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67"/>
    </row>
    <row r="466" spans="1:78">
      <c r="A466" s="267"/>
      <c r="B466" s="267"/>
      <c r="C466" s="267"/>
      <c r="D466" s="267"/>
      <c r="E466" s="293"/>
      <c r="F466" s="293"/>
      <c r="G466" s="293"/>
      <c r="H466" s="267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  <c r="AN466" s="267"/>
      <c r="AO466" s="267"/>
      <c r="AP466" s="267"/>
      <c r="AQ466" s="267"/>
      <c r="AR466" s="267"/>
      <c r="AS466" s="267"/>
      <c r="AT466" s="267"/>
      <c r="AU466" s="267"/>
      <c r="AV466" s="267"/>
      <c r="AW466" s="267"/>
      <c r="AX466" s="267"/>
      <c r="AY466" s="267"/>
      <c r="AZ466" s="267"/>
      <c r="BA466" s="267"/>
      <c r="BB466" s="267"/>
      <c r="BC466" s="267"/>
      <c r="BD466" s="267"/>
      <c r="BE466" s="267"/>
      <c r="BF466" s="267"/>
      <c r="BG466" s="267"/>
      <c r="BH466" s="267"/>
      <c r="BI466" s="267"/>
      <c r="BJ466" s="267"/>
      <c r="BK466" s="267"/>
      <c r="BL466" s="267"/>
      <c r="BM466" s="267"/>
      <c r="BN466" s="267"/>
      <c r="BO466" s="267"/>
      <c r="BP466" s="267"/>
      <c r="BQ466" s="267"/>
      <c r="BR466" s="267"/>
      <c r="BS466" s="267"/>
      <c r="BT466" s="267"/>
      <c r="BU466" s="267"/>
      <c r="BV466" s="267"/>
      <c r="BW466" s="267"/>
      <c r="BX466" s="267"/>
      <c r="BY466" s="267"/>
      <c r="BZ466" s="267"/>
    </row>
    <row r="467" spans="1:78">
      <c r="A467" s="267"/>
      <c r="B467" s="267"/>
      <c r="C467" s="267"/>
      <c r="D467" s="267"/>
      <c r="E467" s="293"/>
      <c r="F467" s="293"/>
      <c r="G467" s="293"/>
      <c r="H467" s="267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  <c r="AN467" s="267"/>
      <c r="AO467" s="267"/>
      <c r="AP467" s="267"/>
      <c r="AQ467" s="267"/>
      <c r="AR467" s="267"/>
      <c r="AS467" s="267"/>
      <c r="AT467" s="267"/>
      <c r="AU467" s="267"/>
      <c r="AV467" s="267"/>
      <c r="AW467" s="267"/>
      <c r="AX467" s="267"/>
      <c r="AY467" s="267"/>
      <c r="AZ467" s="267"/>
      <c r="BA467" s="267"/>
      <c r="BB467" s="267"/>
      <c r="BC467" s="267"/>
      <c r="BD467" s="267"/>
      <c r="BE467" s="267"/>
      <c r="BF467" s="267"/>
      <c r="BG467" s="267"/>
      <c r="BH467" s="267"/>
      <c r="BI467" s="267"/>
      <c r="BJ467" s="267"/>
      <c r="BK467" s="267"/>
      <c r="BL467" s="267"/>
      <c r="BM467" s="267"/>
      <c r="BN467" s="267"/>
      <c r="BO467" s="267"/>
      <c r="BP467" s="267"/>
      <c r="BQ467" s="267"/>
      <c r="BR467" s="267"/>
      <c r="BS467" s="267"/>
      <c r="BT467" s="267"/>
      <c r="BU467" s="267"/>
      <c r="BV467" s="267"/>
      <c r="BW467" s="267"/>
      <c r="BX467" s="267"/>
      <c r="BY467" s="267"/>
      <c r="BZ467" s="267"/>
    </row>
    <row r="468" spans="1:78">
      <c r="A468" s="267"/>
      <c r="B468" s="267"/>
      <c r="C468" s="267"/>
      <c r="D468" s="267"/>
      <c r="E468" s="293"/>
      <c r="F468" s="293"/>
      <c r="G468" s="293"/>
      <c r="H468" s="267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  <c r="AN468" s="267"/>
      <c r="AO468" s="267"/>
      <c r="AP468" s="267"/>
      <c r="AQ468" s="267"/>
      <c r="AR468" s="267"/>
      <c r="AS468" s="267"/>
      <c r="AT468" s="267"/>
      <c r="AU468" s="267"/>
      <c r="AV468" s="267"/>
      <c r="AW468" s="267"/>
      <c r="AX468" s="267"/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67"/>
    </row>
    <row r="469" spans="1:78">
      <c r="A469" s="267"/>
      <c r="B469" s="267"/>
      <c r="C469" s="267"/>
      <c r="D469" s="267"/>
      <c r="E469" s="293"/>
      <c r="F469" s="293"/>
      <c r="G469" s="293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  <c r="AN469" s="267"/>
      <c r="AO469" s="267"/>
      <c r="AP469" s="267"/>
      <c r="AQ469" s="267"/>
      <c r="AR469" s="267"/>
      <c r="AS469" s="267"/>
      <c r="AT469" s="267"/>
      <c r="AU469" s="267"/>
      <c r="AV469" s="267"/>
      <c r="AW469" s="267"/>
      <c r="AX469" s="267"/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67"/>
    </row>
    <row r="470" spans="1:78">
      <c r="A470" s="267"/>
      <c r="B470" s="267"/>
      <c r="C470" s="267"/>
      <c r="D470" s="267"/>
      <c r="E470" s="293"/>
      <c r="F470" s="293"/>
      <c r="G470" s="293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  <c r="AN470" s="267"/>
      <c r="AO470" s="267"/>
      <c r="AP470" s="267"/>
      <c r="AQ470" s="267"/>
      <c r="AR470" s="267"/>
      <c r="AS470" s="267"/>
      <c r="AT470" s="267"/>
      <c r="AU470" s="267"/>
      <c r="AV470" s="267"/>
      <c r="AW470" s="267"/>
      <c r="AX470" s="267"/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67"/>
    </row>
    <row r="471" spans="1:78">
      <c r="A471" s="267"/>
      <c r="B471" s="267"/>
      <c r="C471" s="267"/>
      <c r="D471" s="267"/>
      <c r="E471" s="293"/>
      <c r="F471" s="293"/>
      <c r="G471" s="293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  <c r="AN471" s="267"/>
      <c r="AO471" s="267"/>
      <c r="AP471" s="267"/>
      <c r="AQ471" s="267"/>
      <c r="AR471" s="267"/>
      <c r="AS471" s="267"/>
      <c r="AT471" s="267"/>
      <c r="AU471" s="267"/>
      <c r="AV471" s="267"/>
      <c r="AW471" s="267"/>
      <c r="AX471" s="267"/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67"/>
    </row>
    <row r="472" spans="1:78">
      <c r="A472" s="267"/>
      <c r="B472" s="267"/>
      <c r="C472" s="267"/>
      <c r="D472" s="267"/>
      <c r="E472" s="293"/>
      <c r="F472" s="293"/>
      <c r="G472" s="293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  <c r="AN472" s="267"/>
      <c r="AO472" s="267"/>
      <c r="AP472" s="267"/>
      <c r="AQ472" s="267"/>
      <c r="AR472" s="267"/>
      <c r="AS472" s="267"/>
      <c r="AT472" s="267"/>
      <c r="AU472" s="267"/>
      <c r="AV472" s="267"/>
      <c r="AW472" s="267"/>
      <c r="AX472" s="267"/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67"/>
    </row>
    <row r="473" spans="1:78">
      <c r="A473" s="267"/>
      <c r="B473" s="267"/>
      <c r="C473" s="267"/>
      <c r="D473" s="267"/>
      <c r="E473" s="293"/>
      <c r="F473" s="293"/>
      <c r="G473" s="293"/>
      <c r="H473" s="267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  <c r="AN473" s="267"/>
      <c r="AO473" s="267"/>
      <c r="AP473" s="267"/>
      <c r="AQ473" s="267"/>
      <c r="AR473" s="267"/>
      <c r="AS473" s="267"/>
      <c r="AT473" s="267"/>
      <c r="AU473" s="267"/>
      <c r="AV473" s="267"/>
      <c r="AW473" s="267"/>
      <c r="AX473" s="267"/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67"/>
    </row>
    <row r="474" spans="1:78">
      <c r="A474" s="267"/>
      <c r="B474" s="267"/>
      <c r="C474" s="267"/>
      <c r="D474" s="267"/>
      <c r="E474" s="293"/>
      <c r="F474" s="293"/>
      <c r="G474" s="293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  <c r="AN474" s="267"/>
      <c r="AO474" s="267"/>
      <c r="AP474" s="267"/>
      <c r="AQ474" s="267"/>
      <c r="AR474" s="267"/>
      <c r="AS474" s="267"/>
      <c r="AT474" s="267"/>
      <c r="AU474" s="267"/>
      <c r="AV474" s="267"/>
      <c r="AW474" s="267"/>
      <c r="AX474" s="267"/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67"/>
    </row>
    <row r="475" spans="1:78">
      <c r="A475" s="267"/>
      <c r="B475" s="267"/>
      <c r="C475" s="267"/>
      <c r="D475" s="267"/>
      <c r="E475" s="293"/>
      <c r="F475" s="293"/>
      <c r="G475" s="293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  <c r="AN475" s="267"/>
      <c r="AO475" s="267"/>
      <c r="AP475" s="267"/>
      <c r="AQ475" s="267"/>
      <c r="AR475" s="267"/>
      <c r="AS475" s="267"/>
      <c r="AT475" s="267"/>
      <c r="AU475" s="267"/>
      <c r="AV475" s="267"/>
      <c r="AW475" s="267"/>
      <c r="AX475" s="267"/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67"/>
    </row>
    <row r="476" spans="1:78">
      <c r="A476" s="267"/>
      <c r="B476" s="267"/>
      <c r="C476" s="267"/>
      <c r="D476" s="267"/>
      <c r="E476" s="293"/>
      <c r="F476" s="293"/>
      <c r="G476" s="293"/>
      <c r="H476" s="267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  <c r="AN476" s="267"/>
      <c r="AO476" s="267"/>
      <c r="AP476" s="267"/>
      <c r="AQ476" s="267"/>
      <c r="AR476" s="267"/>
      <c r="AS476" s="267"/>
      <c r="AT476" s="267"/>
      <c r="AU476" s="267"/>
      <c r="AV476" s="267"/>
      <c r="AW476" s="267"/>
      <c r="AX476" s="267"/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67"/>
    </row>
    <row r="477" spans="1:78">
      <c r="A477" s="267"/>
      <c r="B477" s="267"/>
      <c r="C477" s="267"/>
      <c r="D477" s="267"/>
      <c r="E477" s="293"/>
      <c r="F477" s="293"/>
      <c r="G477" s="293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  <c r="AN477" s="267"/>
      <c r="AO477" s="267"/>
      <c r="AP477" s="267"/>
      <c r="AQ477" s="267"/>
      <c r="AR477" s="267"/>
      <c r="AS477" s="267"/>
      <c r="AT477" s="267"/>
      <c r="AU477" s="267"/>
      <c r="AV477" s="267"/>
      <c r="AW477" s="267"/>
      <c r="AX477" s="267"/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67"/>
    </row>
    <row r="478" spans="1:78">
      <c r="A478" s="267"/>
      <c r="B478" s="267"/>
      <c r="C478" s="267"/>
      <c r="D478" s="267"/>
      <c r="E478" s="293"/>
      <c r="F478" s="293"/>
      <c r="G478" s="293"/>
      <c r="H478" s="267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  <c r="AN478" s="267"/>
      <c r="AO478" s="267"/>
      <c r="AP478" s="267"/>
      <c r="AQ478" s="267"/>
      <c r="AR478" s="267"/>
      <c r="AS478" s="267"/>
      <c r="AT478" s="267"/>
      <c r="AU478" s="267"/>
      <c r="AV478" s="267"/>
      <c r="AW478" s="267"/>
      <c r="AX478" s="267"/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67"/>
    </row>
    <row r="479" spans="1:78">
      <c r="A479" s="267"/>
      <c r="B479" s="267"/>
      <c r="C479" s="267"/>
      <c r="D479" s="267"/>
      <c r="E479" s="293"/>
      <c r="F479" s="293"/>
      <c r="G479" s="293"/>
      <c r="H479" s="267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  <c r="AN479" s="267"/>
      <c r="AO479" s="267"/>
      <c r="AP479" s="267"/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67"/>
    </row>
    <row r="480" spans="1:78">
      <c r="A480" s="267"/>
      <c r="B480" s="267"/>
      <c r="C480" s="267"/>
      <c r="D480" s="267"/>
      <c r="E480" s="293"/>
      <c r="F480" s="293"/>
      <c r="G480" s="293"/>
      <c r="H480" s="267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  <c r="AN480" s="267"/>
      <c r="AO480" s="267"/>
      <c r="AP480" s="267"/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67"/>
    </row>
    <row r="481" spans="1:78">
      <c r="A481" s="267"/>
      <c r="B481" s="267"/>
      <c r="C481" s="267"/>
      <c r="D481" s="267"/>
      <c r="E481" s="293"/>
      <c r="F481" s="293"/>
      <c r="G481" s="293"/>
      <c r="H481" s="267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  <c r="AN481" s="267"/>
      <c r="AO481" s="267"/>
      <c r="AP481" s="267"/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67"/>
    </row>
    <row r="482" spans="1:78">
      <c r="A482" s="267"/>
      <c r="B482" s="267"/>
      <c r="C482" s="267"/>
      <c r="D482" s="267"/>
      <c r="E482" s="293"/>
      <c r="F482" s="293"/>
      <c r="G482" s="293"/>
      <c r="H482" s="267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  <c r="AN482" s="267"/>
      <c r="AO482" s="267"/>
      <c r="AP482" s="267"/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67"/>
    </row>
    <row r="483" spans="1:78">
      <c r="A483" s="267"/>
      <c r="B483" s="267"/>
      <c r="C483" s="267"/>
      <c r="D483" s="267"/>
      <c r="E483" s="293"/>
      <c r="F483" s="293"/>
      <c r="G483" s="293"/>
      <c r="H483" s="267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  <c r="AN483" s="267"/>
      <c r="AO483" s="267"/>
      <c r="AP483" s="267"/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67"/>
    </row>
    <row r="484" spans="1:78">
      <c r="A484" s="267"/>
      <c r="B484" s="267"/>
      <c r="C484" s="267"/>
      <c r="D484" s="267"/>
      <c r="E484" s="293"/>
      <c r="F484" s="293"/>
      <c r="G484" s="293"/>
      <c r="H484" s="267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  <c r="AN484" s="267"/>
      <c r="AO484" s="267"/>
      <c r="AP484" s="267"/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67"/>
    </row>
    <row r="485" spans="1:78">
      <c r="A485" s="267"/>
      <c r="B485" s="267"/>
      <c r="C485" s="267"/>
      <c r="D485" s="267"/>
      <c r="E485" s="293"/>
      <c r="F485" s="293"/>
      <c r="G485" s="293"/>
      <c r="H485" s="267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  <c r="AN485" s="267"/>
      <c r="AO485" s="267"/>
      <c r="AP485" s="267"/>
      <c r="AQ485" s="267"/>
      <c r="AR485" s="267"/>
      <c r="AS485" s="267"/>
      <c r="AT485" s="267"/>
      <c r="AU485" s="267"/>
      <c r="AV485" s="267"/>
      <c r="AW485" s="267"/>
      <c r="AX485" s="267"/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67"/>
    </row>
    <row r="486" spans="1:78">
      <c r="A486" s="267"/>
      <c r="B486" s="267"/>
      <c r="C486" s="267"/>
      <c r="D486" s="267"/>
      <c r="E486" s="293"/>
      <c r="F486" s="293"/>
      <c r="G486" s="293"/>
      <c r="H486" s="267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  <c r="AN486" s="267"/>
      <c r="AO486" s="267"/>
      <c r="AP486" s="267"/>
      <c r="AQ486" s="267"/>
      <c r="AR486" s="267"/>
      <c r="AS486" s="267"/>
      <c r="AT486" s="267"/>
      <c r="AU486" s="267"/>
      <c r="AV486" s="267"/>
      <c r="AW486" s="267"/>
      <c r="AX486" s="267"/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67"/>
    </row>
    <row r="487" spans="1:78">
      <c r="A487" s="267"/>
      <c r="B487" s="267"/>
      <c r="C487" s="267"/>
      <c r="D487" s="267"/>
      <c r="E487" s="293"/>
      <c r="F487" s="293"/>
      <c r="G487" s="293"/>
      <c r="H487" s="267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  <c r="AN487" s="267"/>
      <c r="AO487" s="267"/>
      <c r="AP487" s="267"/>
      <c r="AQ487" s="267"/>
      <c r="AR487" s="267"/>
      <c r="AS487" s="267"/>
      <c r="AT487" s="267"/>
      <c r="AU487" s="267"/>
      <c r="AV487" s="267"/>
      <c r="AW487" s="267"/>
      <c r="AX487" s="267"/>
      <c r="AY487" s="267"/>
      <c r="AZ487" s="267"/>
      <c r="BA487" s="267"/>
      <c r="BB487" s="267"/>
      <c r="BC487" s="267"/>
      <c r="BD487" s="267"/>
      <c r="BE487" s="267"/>
      <c r="BF487" s="267"/>
      <c r="BG487" s="267"/>
      <c r="BH487" s="267"/>
      <c r="BI487" s="267"/>
      <c r="BJ487" s="267"/>
      <c r="BK487" s="267"/>
      <c r="BL487" s="267"/>
      <c r="BM487" s="267"/>
      <c r="BN487" s="267"/>
      <c r="BO487" s="267"/>
      <c r="BP487" s="267"/>
      <c r="BQ487" s="267"/>
      <c r="BR487" s="267"/>
      <c r="BS487" s="267"/>
      <c r="BT487" s="267"/>
      <c r="BU487" s="267"/>
      <c r="BV487" s="267"/>
      <c r="BW487" s="267"/>
      <c r="BX487" s="267"/>
      <c r="BY487" s="267"/>
      <c r="BZ487" s="267"/>
    </row>
    <row r="488" spans="1:78">
      <c r="A488" s="267"/>
      <c r="B488" s="267"/>
      <c r="C488" s="267"/>
      <c r="D488" s="267"/>
      <c r="E488" s="293"/>
      <c r="F488" s="293"/>
      <c r="G488" s="293"/>
      <c r="H488" s="267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  <c r="AN488" s="267"/>
      <c r="AO488" s="267"/>
      <c r="AP488" s="267"/>
      <c r="AQ488" s="267"/>
      <c r="AR488" s="267"/>
      <c r="AS488" s="267"/>
      <c r="AT488" s="267"/>
      <c r="AU488" s="267"/>
      <c r="AV488" s="267"/>
      <c r="AW488" s="267"/>
      <c r="AX488" s="267"/>
      <c r="AY488" s="267"/>
      <c r="AZ488" s="267"/>
      <c r="BA488" s="267"/>
      <c r="BB488" s="267"/>
      <c r="BC488" s="267"/>
      <c r="BD488" s="267"/>
      <c r="BE488" s="267"/>
      <c r="BF488" s="267"/>
      <c r="BG488" s="267"/>
      <c r="BH488" s="267"/>
      <c r="BI488" s="267"/>
      <c r="BJ488" s="267"/>
      <c r="BK488" s="267"/>
      <c r="BL488" s="267"/>
      <c r="BM488" s="267"/>
      <c r="BN488" s="267"/>
      <c r="BO488" s="267"/>
      <c r="BP488" s="267"/>
      <c r="BQ488" s="267"/>
      <c r="BR488" s="267"/>
      <c r="BS488" s="267"/>
      <c r="BT488" s="267"/>
      <c r="BU488" s="267"/>
      <c r="BV488" s="267"/>
      <c r="BW488" s="267"/>
      <c r="BX488" s="267"/>
      <c r="BY488" s="267"/>
      <c r="BZ488" s="267"/>
    </row>
    <row r="489" spans="1:78">
      <c r="A489" s="267"/>
      <c r="B489" s="267"/>
      <c r="C489" s="267"/>
      <c r="D489" s="267"/>
      <c r="E489" s="293"/>
      <c r="F489" s="293"/>
      <c r="G489" s="293"/>
      <c r="H489" s="267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  <c r="AN489" s="267"/>
      <c r="AO489" s="267"/>
      <c r="AP489" s="267"/>
      <c r="AQ489" s="267"/>
      <c r="AR489" s="267"/>
      <c r="AS489" s="267"/>
      <c r="AT489" s="267"/>
      <c r="AU489" s="267"/>
      <c r="AV489" s="267"/>
      <c r="AW489" s="267"/>
      <c r="AX489" s="267"/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67"/>
    </row>
    <row r="490" spans="1:78">
      <c r="A490" s="267"/>
      <c r="B490" s="267"/>
      <c r="C490" s="267"/>
      <c r="D490" s="267"/>
      <c r="E490" s="293"/>
      <c r="F490" s="293"/>
      <c r="G490" s="293"/>
      <c r="H490" s="267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  <c r="AN490" s="267"/>
      <c r="AO490" s="267"/>
      <c r="AP490" s="267"/>
      <c r="AQ490" s="267"/>
      <c r="AR490" s="267"/>
      <c r="AS490" s="267"/>
      <c r="AT490" s="267"/>
      <c r="AU490" s="267"/>
      <c r="AV490" s="267"/>
      <c r="AW490" s="267"/>
      <c r="AX490" s="267"/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67"/>
    </row>
    <row r="491" spans="1:78">
      <c r="A491" s="267"/>
      <c r="B491" s="267"/>
      <c r="C491" s="267"/>
      <c r="D491" s="267"/>
      <c r="E491" s="293"/>
      <c r="F491" s="293"/>
      <c r="G491" s="293"/>
      <c r="H491" s="267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67"/>
      <c r="AR491" s="267"/>
      <c r="AS491" s="267"/>
      <c r="AT491" s="267"/>
      <c r="AU491" s="267"/>
      <c r="AV491" s="267"/>
      <c r="AW491" s="267"/>
      <c r="AX491" s="267"/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67"/>
    </row>
    <row r="492" spans="1:78">
      <c r="A492" s="267"/>
      <c r="B492" s="267"/>
      <c r="C492" s="267"/>
      <c r="D492" s="267"/>
      <c r="E492" s="293"/>
      <c r="F492" s="293"/>
      <c r="G492" s="293"/>
      <c r="H492" s="267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  <c r="AN492" s="267"/>
      <c r="AO492" s="267"/>
      <c r="AP492" s="267"/>
      <c r="AQ492" s="267"/>
      <c r="AR492" s="267"/>
      <c r="AS492" s="267"/>
      <c r="AT492" s="267"/>
      <c r="AU492" s="267"/>
      <c r="AV492" s="267"/>
      <c r="AW492" s="267"/>
      <c r="AX492" s="267"/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67"/>
    </row>
    <row r="493" spans="1:78">
      <c r="A493" s="267"/>
      <c r="B493" s="267"/>
      <c r="C493" s="267"/>
      <c r="D493" s="267"/>
      <c r="E493" s="293"/>
      <c r="F493" s="293"/>
      <c r="G493" s="293"/>
      <c r="H493" s="267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  <c r="AN493" s="267"/>
      <c r="AO493" s="267"/>
      <c r="AP493" s="267"/>
      <c r="AQ493" s="267"/>
      <c r="AR493" s="267"/>
      <c r="AS493" s="267"/>
      <c r="AT493" s="267"/>
      <c r="AU493" s="267"/>
      <c r="AV493" s="267"/>
      <c r="AW493" s="267"/>
      <c r="AX493" s="267"/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67"/>
    </row>
    <row r="494" spans="1:78">
      <c r="A494" s="267"/>
      <c r="B494" s="267"/>
      <c r="C494" s="267"/>
      <c r="D494" s="267"/>
      <c r="E494" s="293"/>
      <c r="F494" s="293"/>
      <c r="G494" s="293"/>
      <c r="H494" s="267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  <c r="AN494" s="267"/>
      <c r="AO494" s="267"/>
      <c r="AP494" s="267"/>
      <c r="AQ494" s="267"/>
      <c r="AR494" s="267"/>
      <c r="AS494" s="267"/>
      <c r="AT494" s="267"/>
      <c r="AU494" s="267"/>
      <c r="AV494" s="267"/>
      <c r="AW494" s="267"/>
      <c r="AX494" s="267"/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67"/>
    </row>
    <row r="495" spans="1:78">
      <c r="A495" s="267"/>
      <c r="B495" s="267"/>
      <c r="C495" s="267"/>
      <c r="D495" s="267"/>
      <c r="E495" s="293"/>
      <c r="F495" s="293"/>
      <c r="G495" s="293"/>
      <c r="H495" s="267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  <c r="AN495" s="267"/>
      <c r="AO495" s="267"/>
      <c r="AP495" s="267"/>
      <c r="AQ495" s="267"/>
      <c r="AR495" s="267"/>
      <c r="AS495" s="267"/>
      <c r="AT495" s="267"/>
      <c r="AU495" s="267"/>
      <c r="AV495" s="267"/>
      <c r="AW495" s="267"/>
      <c r="AX495" s="267"/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67"/>
    </row>
    <row r="496" spans="1:78">
      <c r="A496" s="267"/>
      <c r="B496" s="267"/>
      <c r="C496" s="267"/>
      <c r="D496" s="267"/>
      <c r="E496" s="293"/>
      <c r="F496" s="293"/>
      <c r="G496" s="293"/>
      <c r="H496" s="267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  <c r="AN496" s="267"/>
      <c r="AO496" s="267"/>
      <c r="AP496" s="267"/>
      <c r="AQ496" s="267"/>
      <c r="AR496" s="267"/>
      <c r="AS496" s="267"/>
      <c r="AT496" s="267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67"/>
    </row>
    <row r="497" spans="1:78">
      <c r="A497" s="267"/>
      <c r="B497" s="267"/>
      <c r="C497" s="267"/>
      <c r="D497" s="267"/>
      <c r="E497" s="293"/>
      <c r="F497" s="293"/>
      <c r="G497" s="293"/>
      <c r="H497" s="267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  <c r="AN497" s="267"/>
      <c r="AO497" s="267"/>
      <c r="AP497" s="267"/>
      <c r="AQ497" s="267"/>
      <c r="AR497" s="267"/>
      <c r="AS497" s="267"/>
      <c r="AT497" s="267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67"/>
    </row>
    <row r="498" spans="1:78">
      <c r="A498" s="267"/>
      <c r="B498" s="267"/>
      <c r="C498" s="267"/>
      <c r="D498" s="267"/>
      <c r="E498" s="293"/>
      <c r="F498" s="293"/>
      <c r="G498" s="293"/>
      <c r="H498" s="267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  <c r="AN498" s="267"/>
      <c r="AO498" s="267"/>
      <c r="AP498" s="267"/>
      <c r="AQ498" s="267"/>
      <c r="AR498" s="267"/>
      <c r="AS498" s="267"/>
      <c r="AT498" s="267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67"/>
    </row>
    <row r="499" spans="1:78">
      <c r="A499" s="267"/>
      <c r="B499" s="267"/>
      <c r="C499" s="267"/>
      <c r="D499" s="267"/>
      <c r="E499" s="293"/>
      <c r="F499" s="293"/>
      <c r="G499" s="293"/>
      <c r="H499" s="267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  <c r="AN499" s="267"/>
      <c r="AO499" s="267"/>
      <c r="AP499" s="267"/>
      <c r="AQ499" s="267"/>
      <c r="AR499" s="267"/>
      <c r="AS499" s="267"/>
      <c r="AT499" s="267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67"/>
    </row>
    <row r="500" spans="1:78">
      <c r="A500" s="267"/>
      <c r="B500" s="267"/>
      <c r="C500" s="267"/>
      <c r="D500" s="267"/>
      <c r="E500" s="293"/>
      <c r="F500" s="293"/>
      <c r="G500" s="293"/>
      <c r="H500" s="267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  <c r="AN500" s="267"/>
      <c r="AO500" s="267"/>
      <c r="AP500" s="267"/>
      <c r="AQ500" s="267"/>
      <c r="AR500" s="267"/>
      <c r="AS500" s="267"/>
      <c r="AT500" s="267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67"/>
    </row>
    <row r="501" spans="1:78">
      <c r="A501" s="267"/>
      <c r="B501" s="267"/>
      <c r="C501" s="267"/>
      <c r="D501" s="267"/>
      <c r="E501" s="293"/>
      <c r="F501" s="293"/>
      <c r="G501" s="293"/>
      <c r="H501" s="267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  <c r="AN501" s="267"/>
      <c r="AO501" s="267"/>
      <c r="AP501" s="267"/>
      <c r="AQ501" s="267"/>
      <c r="AR501" s="267"/>
      <c r="AS501" s="267"/>
      <c r="AT501" s="267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67"/>
    </row>
    <row r="502" spans="1:78">
      <c r="A502" s="267"/>
      <c r="B502" s="267"/>
      <c r="C502" s="267"/>
      <c r="D502" s="267"/>
      <c r="E502" s="293"/>
      <c r="F502" s="293"/>
      <c r="G502" s="293"/>
      <c r="H502" s="267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  <c r="AN502" s="267"/>
      <c r="AO502" s="267"/>
      <c r="AP502" s="267"/>
      <c r="AQ502" s="267"/>
      <c r="AR502" s="267"/>
      <c r="AS502" s="267"/>
      <c r="AT502" s="267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67"/>
    </row>
    <row r="503" spans="1:78">
      <c r="A503" s="267"/>
      <c r="B503" s="267"/>
      <c r="C503" s="267"/>
      <c r="D503" s="267"/>
      <c r="E503" s="293"/>
      <c r="F503" s="293"/>
      <c r="G503" s="293"/>
      <c r="H503" s="267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  <c r="AN503" s="267"/>
      <c r="AO503" s="267"/>
      <c r="AP503" s="267"/>
      <c r="AQ503" s="267"/>
      <c r="AR503" s="267"/>
      <c r="AS503" s="267"/>
      <c r="AT503" s="267"/>
      <c r="AU503" s="267"/>
      <c r="AV503" s="267"/>
      <c r="AW503" s="267"/>
      <c r="AX503" s="267"/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67"/>
    </row>
    <row r="504" spans="1:78">
      <c r="A504" s="267"/>
      <c r="B504" s="267"/>
      <c r="C504" s="267"/>
      <c r="D504" s="267"/>
      <c r="E504" s="293"/>
      <c r="F504" s="293"/>
      <c r="G504" s="293"/>
      <c r="H504" s="267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  <c r="AN504" s="267"/>
      <c r="AO504" s="267"/>
      <c r="AP504" s="267"/>
      <c r="AQ504" s="267"/>
      <c r="AR504" s="267"/>
      <c r="AS504" s="267"/>
      <c r="AT504" s="267"/>
      <c r="AU504" s="267"/>
      <c r="AV504" s="267"/>
      <c r="AW504" s="267"/>
      <c r="AX504" s="267"/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67"/>
    </row>
    <row r="505" spans="1:78">
      <c r="A505" s="267"/>
      <c r="B505" s="267"/>
      <c r="C505" s="267"/>
      <c r="D505" s="267"/>
      <c r="E505" s="293"/>
      <c r="F505" s="293"/>
      <c r="G505" s="293"/>
      <c r="H505" s="267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  <c r="AN505" s="267"/>
      <c r="AO505" s="267"/>
      <c r="AP505" s="267"/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67"/>
    </row>
    <row r="506" spans="1:78">
      <c r="A506" s="267"/>
      <c r="B506" s="267"/>
      <c r="C506" s="267"/>
      <c r="D506" s="267"/>
      <c r="E506" s="293"/>
      <c r="F506" s="293"/>
      <c r="G506" s="293"/>
      <c r="H506" s="267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  <c r="AN506" s="267"/>
      <c r="AO506" s="267"/>
      <c r="AP506" s="267"/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67"/>
    </row>
    <row r="507" spans="1:78">
      <c r="A507" s="267"/>
      <c r="B507" s="267"/>
      <c r="C507" s="267"/>
      <c r="D507" s="267"/>
      <c r="E507" s="293"/>
      <c r="F507" s="293"/>
      <c r="G507" s="293"/>
      <c r="H507" s="267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  <c r="AN507" s="267"/>
      <c r="AO507" s="267"/>
      <c r="AP507" s="267"/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67"/>
    </row>
    <row r="508" spans="1:78">
      <c r="A508" s="267"/>
      <c r="B508" s="267"/>
      <c r="C508" s="267"/>
      <c r="D508" s="267"/>
      <c r="E508" s="293"/>
      <c r="F508" s="293"/>
      <c r="G508" s="293"/>
      <c r="H508" s="267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  <c r="AN508" s="267"/>
      <c r="AO508" s="267"/>
      <c r="AP508" s="267"/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267"/>
      <c r="BU508" s="267"/>
      <c r="BV508" s="267"/>
      <c r="BW508" s="267"/>
      <c r="BX508" s="267"/>
      <c r="BY508" s="267"/>
      <c r="BZ508" s="267"/>
    </row>
    <row r="509" spans="1:78">
      <c r="A509" s="267"/>
      <c r="B509" s="267"/>
      <c r="C509" s="267"/>
      <c r="D509" s="267"/>
      <c r="E509" s="293"/>
      <c r="F509" s="293"/>
      <c r="G509" s="293"/>
      <c r="H509" s="267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  <c r="AN509" s="267"/>
      <c r="AO509" s="267"/>
      <c r="AP509" s="267"/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267"/>
      <c r="BU509" s="267"/>
      <c r="BV509" s="267"/>
      <c r="BW509" s="267"/>
      <c r="BX509" s="267"/>
      <c r="BY509" s="267"/>
      <c r="BZ509" s="267"/>
    </row>
    <row r="510" spans="1:78">
      <c r="A510" s="267"/>
      <c r="B510" s="267"/>
      <c r="C510" s="267"/>
      <c r="D510" s="267"/>
      <c r="E510" s="293"/>
      <c r="F510" s="293"/>
      <c r="G510" s="293"/>
      <c r="H510" s="267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  <c r="AN510" s="267"/>
      <c r="AO510" s="267"/>
      <c r="AP510" s="267"/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67"/>
    </row>
    <row r="511" spans="1:78">
      <c r="A511" s="267"/>
      <c r="B511" s="267"/>
      <c r="C511" s="267"/>
      <c r="D511" s="267"/>
      <c r="E511" s="293"/>
      <c r="F511" s="293"/>
      <c r="G511" s="293"/>
      <c r="H511" s="267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67"/>
    </row>
    <row r="512" spans="1:78">
      <c r="A512" s="267"/>
      <c r="B512" s="267"/>
      <c r="C512" s="267"/>
      <c r="D512" s="267"/>
      <c r="E512" s="293"/>
      <c r="F512" s="293"/>
      <c r="G512" s="293"/>
      <c r="H512" s="267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67"/>
    </row>
    <row r="513" spans="1:78">
      <c r="A513" s="267"/>
      <c r="B513" s="267"/>
      <c r="C513" s="267"/>
      <c r="D513" s="267"/>
      <c r="E513" s="293"/>
      <c r="F513" s="293"/>
      <c r="G513" s="293"/>
      <c r="H513" s="267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67"/>
    </row>
    <row r="514" spans="1:78">
      <c r="A514" s="267"/>
      <c r="B514" s="267"/>
      <c r="C514" s="267"/>
      <c r="D514" s="267"/>
      <c r="E514" s="293"/>
      <c r="F514" s="293"/>
      <c r="G514" s="293"/>
      <c r="H514" s="267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67"/>
    </row>
    <row r="515" spans="1:78">
      <c r="A515" s="267"/>
      <c r="B515" s="267"/>
      <c r="C515" s="267"/>
      <c r="D515" s="267"/>
      <c r="E515" s="293"/>
      <c r="F515" s="293"/>
      <c r="G515" s="293"/>
      <c r="H515" s="267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7"/>
    </row>
    <row r="516" spans="1:78">
      <c r="A516" s="267"/>
      <c r="B516" s="267"/>
      <c r="C516" s="267"/>
      <c r="D516" s="267"/>
      <c r="E516" s="293"/>
      <c r="F516" s="293"/>
      <c r="G516" s="293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67"/>
    </row>
    <row r="517" spans="1:78">
      <c r="A517" s="267"/>
      <c r="B517" s="267"/>
      <c r="C517" s="267"/>
      <c r="D517" s="267"/>
      <c r="E517" s="293"/>
      <c r="F517" s="293"/>
      <c r="G517" s="293"/>
      <c r="H517" s="267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  <c r="AN517" s="267"/>
      <c r="AO517" s="267"/>
      <c r="AP517" s="267"/>
      <c r="AQ517" s="267"/>
      <c r="AR517" s="267"/>
      <c r="AS517" s="267"/>
      <c r="AT517" s="267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67"/>
    </row>
    <row r="518" spans="1:78">
      <c r="A518" s="267"/>
      <c r="B518" s="267"/>
      <c r="C518" s="267"/>
      <c r="D518" s="267"/>
      <c r="E518" s="293"/>
      <c r="F518" s="293"/>
      <c r="G518" s="293"/>
      <c r="H518" s="267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  <c r="AN518" s="267"/>
      <c r="AO518" s="267"/>
      <c r="AP518" s="267"/>
      <c r="AQ518" s="267"/>
      <c r="AR518" s="267"/>
      <c r="AS518" s="267"/>
      <c r="AT518" s="267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67"/>
    </row>
    <row r="519" spans="1:78">
      <c r="A519" s="267"/>
      <c r="B519" s="267"/>
      <c r="C519" s="267"/>
      <c r="D519" s="267"/>
      <c r="E519" s="293"/>
      <c r="F519" s="293"/>
      <c r="G519" s="293"/>
      <c r="H519" s="267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  <c r="AN519" s="267"/>
      <c r="AO519" s="267"/>
      <c r="AP519" s="267"/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67"/>
    </row>
    <row r="520" spans="1:78">
      <c r="A520" s="267"/>
      <c r="B520" s="267"/>
      <c r="C520" s="267"/>
      <c r="D520" s="267"/>
      <c r="E520" s="293"/>
      <c r="F520" s="293"/>
      <c r="G520" s="293"/>
      <c r="H520" s="267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  <c r="AN520" s="267"/>
      <c r="AO520" s="267"/>
      <c r="AP520" s="267"/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67"/>
    </row>
    <row r="521" spans="1:78">
      <c r="A521" s="267"/>
      <c r="B521" s="267"/>
      <c r="C521" s="267"/>
      <c r="D521" s="267"/>
      <c r="E521" s="293"/>
      <c r="F521" s="293"/>
      <c r="G521" s="293"/>
      <c r="H521" s="267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  <c r="AN521" s="267"/>
      <c r="AO521" s="267"/>
      <c r="AP521" s="267"/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67"/>
    </row>
    <row r="522" spans="1:78">
      <c r="A522" s="267"/>
      <c r="B522" s="267"/>
      <c r="C522" s="267"/>
      <c r="D522" s="267"/>
      <c r="E522" s="293"/>
      <c r="F522" s="293"/>
      <c r="G522" s="293"/>
      <c r="H522" s="267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  <c r="AN522" s="267"/>
      <c r="AO522" s="267"/>
      <c r="AP522" s="267"/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67"/>
    </row>
    <row r="523" spans="1:78">
      <c r="A523" s="267"/>
      <c r="B523" s="267"/>
      <c r="C523" s="267"/>
      <c r="D523" s="267"/>
      <c r="E523" s="293"/>
      <c r="F523" s="293"/>
      <c r="G523" s="293"/>
      <c r="H523" s="267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  <c r="AN523" s="267"/>
      <c r="AO523" s="267"/>
      <c r="AP523" s="267"/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67"/>
    </row>
    <row r="524" spans="1:78">
      <c r="A524" s="267"/>
      <c r="B524" s="267"/>
      <c r="C524" s="267"/>
      <c r="D524" s="267"/>
      <c r="E524" s="293"/>
      <c r="F524" s="293"/>
      <c r="G524" s="293"/>
      <c r="H524" s="267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  <c r="AN524" s="267"/>
      <c r="AO524" s="267"/>
      <c r="AP524" s="267"/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67"/>
    </row>
    <row r="525" spans="1:78">
      <c r="A525" s="267"/>
      <c r="B525" s="267"/>
      <c r="C525" s="267"/>
      <c r="D525" s="267"/>
      <c r="E525" s="293"/>
      <c r="F525" s="293"/>
      <c r="G525" s="293"/>
      <c r="H525" s="267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  <c r="AN525" s="267"/>
      <c r="AO525" s="267"/>
      <c r="AP525" s="267"/>
      <c r="AQ525" s="267"/>
      <c r="AR525" s="267"/>
      <c r="AS525" s="267"/>
      <c r="AT525" s="267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67"/>
    </row>
    <row r="526" spans="1:78">
      <c r="A526" s="267"/>
      <c r="B526" s="267"/>
      <c r="C526" s="267"/>
      <c r="D526" s="267"/>
      <c r="E526" s="293"/>
      <c r="F526" s="293"/>
      <c r="G526" s="293"/>
      <c r="H526" s="267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  <c r="AN526" s="267"/>
      <c r="AO526" s="267"/>
      <c r="AP526" s="267"/>
      <c r="AQ526" s="267"/>
      <c r="AR526" s="267"/>
      <c r="AS526" s="267"/>
      <c r="AT526" s="267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67"/>
    </row>
    <row r="527" spans="1:78">
      <c r="A527" s="267"/>
      <c r="B527" s="267"/>
      <c r="C527" s="267"/>
      <c r="D527" s="267"/>
      <c r="E527" s="293"/>
      <c r="F527" s="293"/>
      <c r="G527" s="293"/>
      <c r="H527" s="267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  <c r="AN527" s="267"/>
      <c r="AO527" s="267"/>
      <c r="AP527" s="267"/>
      <c r="AQ527" s="267"/>
      <c r="AR527" s="267"/>
      <c r="AS527" s="267"/>
      <c r="AT527" s="267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67"/>
    </row>
    <row r="528" spans="1:78">
      <c r="A528" s="267"/>
      <c r="B528" s="267"/>
      <c r="C528" s="267"/>
      <c r="D528" s="267"/>
      <c r="E528" s="293"/>
      <c r="F528" s="293"/>
      <c r="G528" s="293"/>
      <c r="H528" s="267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  <c r="AN528" s="267"/>
      <c r="AO528" s="267"/>
      <c r="AP528" s="267"/>
      <c r="AQ528" s="267"/>
      <c r="AR528" s="267"/>
      <c r="AS528" s="267"/>
      <c r="AT528" s="267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67"/>
    </row>
    <row r="529" spans="1:78">
      <c r="A529" s="267"/>
      <c r="B529" s="267"/>
      <c r="C529" s="267"/>
      <c r="D529" s="267"/>
      <c r="E529" s="293"/>
      <c r="F529" s="293"/>
      <c r="G529" s="293"/>
      <c r="H529" s="267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  <c r="AN529" s="267"/>
      <c r="AO529" s="267"/>
      <c r="AP529" s="267"/>
      <c r="AQ529" s="267"/>
      <c r="AR529" s="267"/>
      <c r="AS529" s="267"/>
      <c r="AT529" s="267"/>
      <c r="AU529" s="267"/>
      <c r="AV529" s="267"/>
      <c r="AW529" s="267"/>
      <c r="AX529" s="267"/>
      <c r="AY529" s="267"/>
      <c r="AZ529" s="267"/>
      <c r="BA529" s="267"/>
      <c r="BB529" s="267"/>
      <c r="BC529" s="267"/>
      <c r="BD529" s="267"/>
      <c r="BE529" s="267"/>
      <c r="BF529" s="267"/>
      <c r="BG529" s="267"/>
      <c r="BH529" s="267"/>
      <c r="BI529" s="267"/>
      <c r="BJ529" s="267"/>
      <c r="BK529" s="267"/>
      <c r="BL529" s="267"/>
      <c r="BM529" s="267"/>
      <c r="BN529" s="267"/>
      <c r="BO529" s="267"/>
      <c r="BP529" s="267"/>
      <c r="BQ529" s="267"/>
      <c r="BR529" s="267"/>
      <c r="BS529" s="267"/>
      <c r="BT529" s="267"/>
      <c r="BU529" s="267"/>
      <c r="BV529" s="267"/>
      <c r="BW529" s="267"/>
      <c r="BX529" s="267"/>
      <c r="BY529" s="267"/>
      <c r="BZ529" s="267"/>
    </row>
    <row r="530" spans="1:78">
      <c r="A530" s="267"/>
      <c r="B530" s="267"/>
      <c r="C530" s="267"/>
      <c r="D530" s="267"/>
      <c r="E530" s="293"/>
      <c r="F530" s="293"/>
      <c r="G530" s="293"/>
      <c r="H530" s="267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  <c r="AN530" s="267"/>
      <c r="AO530" s="267"/>
      <c r="AP530" s="267"/>
      <c r="AQ530" s="267"/>
      <c r="AR530" s="267"/>
      <c r="AS530" s="267"/>
      <c r="AT530" s="267"/>
      <c r="AU530" s="267"/>
      <c r="AV530" s="267"/>
      <c r="AW530" s="267"/>
      <c r="AX530" s="267"/>
      <c r="AY530" s="267"/>
      <c r="AZ530" s="267"/>
      <c r="BA530" s="267"/>
      <c r="BB530" s="267"/>
      <c r="BC530" s="267"/>
      <c r="BD530" s="267"/>
      <c r="BE530" s="267"/>
      <c r="BF530" s="267"/>
      <c r="BG530" s="267"/>
      <c r="BH530" s="267"/>
      <c r="BI530" s="267"/>
      <c r="BJ530" s="267"/>
      <c r="BK530" s="267"/>
      <c r="BL530" s="267"/>
      <c r="BM530" s="267"/>
      <c r="BN530" s="267"/>
      <c r="BO530" s="267"/>
      <c r="BP530" s="267"/>
      <c r="BQ530" s="267"/>
      <c r="BR530" s="267"/>
      <c r="BS530" s="267"/>
      <c r="BT530" s="267"/>
      <c r="BU530" s="267"/>
      <c r="BV530" s="267"/>
      <c r="BW530" s="267"/>
      <c r="BX530" s="267"/>
      <c r="BY530" s="267"/>
      <c r="BZ530" s="267"/>
    </row>
    <row r="531" spans="1:78">
      <c r="A531" s="267"/>
      <c r="B531" s="267"/>
      <c r="C531" s="267"/>
      <c r="D531" s="267"/>
      <c r="E531" s="293"/>
      <c r="F531" s="293"/>
      <c r="G531" s="293"/>
      <c r="H531" s="267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  <c r="AN531" s="267"/>
      <c r="AO531" s="267"/>
      <c r="AP531" s="267"/>
      <c r="AQ531" s="267"/>
      <c r="AR531" s="267"/>
      <c r="AS531" s="267"/>
      <c r="AT531" s="267"/>
      <c r="AU531" s="267"/>
      <c r="AV531" s="267"/>
      <c r="AW531" s="267"/>
      <c r="AX531" s="267"/>
      <c r="AY531" s="267"/>
      <c r="AZ531" s="267"/>
      <c r="BA531" s="267"/>
      <c r="BB531" s="267"/>
      <c r="BC531" s="267"/>
      <c r="BD531" s="267"/>
      <c r="BE531" s="267"/>
      <c r="BF531" s="267"/>
      <c r="BG531" s="267"/>
      <c r="BH531" s="267"/>
      <c r="BI531" s="267"/>
      <c r="BJ531" s="267"/>
      <c r="BK531" s="267"/>
      <c r="BL531" s="267"/>
      <c r="BM531" s="267"/>
      <c r="BN531" s="267"/>
      <c r="BO531" s="267"/>
      <c r="BP531" s="267"/>
      <c r="BQ531" s="267"/>
      <c r="BR531" s="267"/>
      <c r="BS531" s="267"/>
      <c r="BT531" s="267"/>
      <c r="BU531" s="267"/>
      <c r="BV531" s="267"/>
      <c r="BW531" s="267"/>
      <c r="BX531" s="267"/>
      <c r="BY531" s="267"/>
      <c r="BZ531" s="267"/>
    </row>
    <row r="532" spans="1:78">
      <c r="A532" s="267"/>
      <c r="B532" s="267"/>
      <c r="C532" s="267"/>
      <c r="D532" s="267"/>
      <c r="E532" s="293"/>
      <c r="F532" s="293"/>
      <c r="G532" s="293"/>
      <c r="H532" s="267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  <c r="AN532" s="267"/>
      <c r="AO532" s="267"/>
      <c r="AP532" s="267"/>
      <c r="AQ532" s="267"/>
      <c r="AR532" s="267"/>
      <c r="AS532" s="267"/>
      <c r="AT532" s="267"/>
      <c r="AU532" s="267"/>
      <c r="AV532" s="267"/>
      <c r="AW532" s="267"/>
      <c r="AX532" s="267"/>
      <c r="AY532" s="267"/>
      <c r="AZ532" s="267"/>
      <c r="BA532" s="267"/>
      <c r="BB532" s="267"/>
      <c r="BC532" s="267"/>
      <c r="BD532" s="267"/>
      <c r="BE532" s="267"/>
      <c r="BF532" s="267"/>
      <c r="BG532" s="267"/>
      <c r="BH532" s="267"/>
      <c r="BI532" s="267"/>
      <c r="BJ532" s="267"/>
      <c r="BK532" s="267"/>
      <c r="BL532" s="267"/>
      <c r="BM532" s="267"/>
      <c r="BN532" s="267"/>
      <c r="BO532" s="267"/>
      <c r="BP532" s="267"/>
      <c r="BQ532" s="267"/>
      <c r="BR532" s="267"/>
      <c r="BS532" s="267"/>
      <c r="BT532" s="267"/>
      <c r="BU532" s="267"/>
      <c r="BV532" s="267"/>
      <c r="BW532" s="267"/>
      <c r="BX532" s="267"/>
      <c r="BY532" s="267"/>
      <c r="BZ532" s="267"/>
    </row>
    <row r="533" spans="1:78">
      <c r="A533" s="267"/>
      <c r="B533" s="267"/>
      <c r="C533" s="267"/>
      <c r="D533" s="267"/>
      <c r="E533" s="293"/>
      <c r="F533" s="293"/>
      <c r="G533" s="293"/>
      <c r="H533" s="267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  <c r="AN533" s="267"/>
      <c r="AO533" s="267"/>
      <c r="AP533" s="267"/>
      <c r="AQ533" s="267"/>
      <c r="AR533" s="267"/>
      <c r="AS533" s="267"/>
      <c r="AT533" s="267"/>
      <c r="AU533" s="267"/>
      <c r="AV533" s="267"/>
      <c r="AW533" s="267"/>
      <c r="AX533" s="267"/>
      <c r="AY533" s="267"/>
      <c r="AZ533" s="267"/>
      <c r="BA533" s="267"/>
      <c r="BB533" s="267"/>
      <c r="BC533" s="267"/>
      <c r="BD533" s="267"/>
      <c r="BE533" s="267"/>
      <c r="BF533" s="267"/>
      <c r="BG533" s="267"/>
      <c r="BH533" s="267"/>
      <c r="BI533" s="267"/>
      <c r="BJ533" s="267"/>
      <c r="BK533" s="267"/>
      <c r="BL533" s="267"/>
      <c r="BM533" s="267"/>
      <c r="BN533" s="267"/>
      <c r="BO533" s="267"/>
      <c r="BP533" s="267"/>
      <c r="BQ533" s="267"/>
      <c r="BR533" s="267"/>
      <c r="BS533" s="267"/>
      <c r="BT533" s="267"/>
      <c r="BU533" s="267"/>
      <c r="BV533" s="267"/>
      <c r="BW533" s="267"/>
      <c r="BX533" s="267"/>
      <c r="BY533" s="267"/>
      <c r="BZ533" s="267"/>
    </row>
    <row r="534" spans="1:78">
      <c r="A534" s="267"/>
      <c r="B534" s="267"/>
      <c r="C534" s="267"/>
      <c r="D534" s="267"/>
      <c r="E534" s="293"/>
      <c r="F534" s="293"/>
      <c r="G534" s="293"/>
      <c r="H534" s="267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  <c r="AN534" s="267"/>
      <c r="AO534" s="267"/>
      <c r="AP534" s="267"/>
      <c r="AQ534" s="267"/>
      <c r="AR534" s="267"/>
      <c r="AS534" s="267"/>
      <c r="AT534" s="267"/>
      <c r="AU534" s="267"/>
      <c r="AV534" s="267"/>
      <c r="AW534" s="267"/>
      <c r="AX534" s="267"/>
      <c r="AY534" s="267"/>
      <c r="AZ534" s="267"/>
      <c r="BA534" s="267"/>
      <c r="BB534" s="267"/>
      <c r="BC534" s="267"/>
      <c r="BD534" s="267"/>
      <c r="BE534" s="267"/>
      <c r="BF534" s="267"/>
      <c r="BG534" s="267"/>
      <c r="BH534" s="267"/>
      <c r="BI534" s="267"/>
      <c r="BJ534" s="267"/>
      <c r="BK534" s="267"/>
      <c r="BL534" s="267"/>
      <c r="BM534" s="267"/>
      <c r="BN534" s="267"/>
      <c r="BO534" s="267"/>
      <c r="BP534" s="267"/>
      <c r="BQ534" s="267"/>
      <c r="BR534" s="267"/>
      <c r="BS534" s="267"/>
      <c r="BT534" s="267"/>
      <c r="BU534" s="267"/>
      <c r="BV534" s="267"/>
      <c r="BW534" s="267"/>
      <c r="BX534" s="267"/>
      <c r="BY534" s="267"/>
      <c r="BZ534" s="267"/>
    </row>
    <row r="535" spans="1:78">
      <c r="A535" s="267"/>
      <c r="B535" s="267"/>
      <c r="C535" s="267"/>
      <c r="D535" s="267"/>
      <c r="E535" s="293"/>
      <c r="F535" s="293"/>
      <c r="G535" s="293"/>
      <c r="H535" s="267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  <c r="AN535" s="267"/>
      <c r="AO535" s="267"/>
      <c r="AP535" s="267"/>
      <c r="AQ535" s="267"/>
      <c r="AR535" s="267"/>
      <c r="AS535" s="267"/>
      <c r="AT535" s="267"/>
      <c r="AU535" s="267"/>
      <c r="AV535" s="267"/>
      <c r="AW535" s="267"/>
      <c r="AX535" s="267"/>
      <c r="AY535" s="267"/>
      <c r="AZ535" s="267"/>
      <c r="BA535" s="267"/>
      <c r="BB535" s="267"/>
      <c r="BC535" s="267"/>
      <c r="BD535" s="267"/>
      <c r="BE535" s="267"/>
      <c r="BF535" s="267"/>
      <c r="BG535" s="267"/>
      <c r="BH535" s="267"/>
      <c r="BI535" s="267"/>
      <c r="BJ535" s="267"/>
      <c r="BK535" s="267"/>
      <c r="BL535" s="267"/>
      <c r="BM535" s="267"/>
      <c r="BN535" s="267"/>
      <c r="BO535" s="267"/>
      <c r="BP535" s="267"/>
      <c r="BQ535" s="267"/>
      <c r="BR535" s="267"/>
      <c r="BS535" s="267"/>
      <c r="BT535" s="267"/>
      <c r="BU535" s="267"/>
      <c r="BV535" s="267"/>
      <c r="BW535" s="267"/>
      <c r="BX535" s="267"/>
      <c r="BY535" s="267"/>
      <c r="BZ535" s="267"/>
    </row>
    <row r="536" spans="1:78">
      <c r="A536" s="267"/>
      <c r="B536" s="267"/>
      <c r="C536" s="267"/>
      <c r="D536" s="267"/>
      <c r="E536" s="293"/>
      <c r="F536" s="293"/>
      <c r="G536" s="293"/>
      <c r="H536" s="267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  <c r="AN536" s="267"/>
      <c r="AO536" s="267"/>
      <c r="AP536" s="267"/>
      <c r="AQ536" s="267"/>
      <c r="AR536" s="267"/>
      <c r="AS536" s="267"/>
      <c r="AT536" s="267"/>
      <c r="AU536" s="267"/>
      <c r="AV536" s="267"/>
      <c r="AW536" s="267"/>
      <c r="AX536" s="267"/>
      <c r="AY536" s="267"/>
      <c r="AZ536" s="267"/>
      <c r="BA536" s="267"/>
      <c r="BB536" s="267"/>
      <c r="BC536" s="267"/>
      <c r="BD536" s="267"/>
      <c r="BE536" s="267"/>
      <c r="BF536" s="267"/>
      <c r="BG536" s="267"/>
      <c r="BH536" s="267"/>
      <c r="BI536" s="267"/>
      <c r="BJ536" s="267"/>
      <c r="BK536" s="267"/>
      <c r="BL536" s="267"/>
      <c r="BM536" s="267"/>
      <c r="BN536" s="267"/>
      <c r="BO536" s="267"/>
      <c r="BP536" s="267"/>
      <c r="BQ536" s="267"/>
      <c r="BR536" s="267"/>
      <c r="BS536" s="267"/>
      <c r="BT536" s="267"/>
      <c r="BU536" s="267"/>
      <c r="BV536" s="267"/>
      <c r="BW536" s="267"/>
      <c r="BX536" s="267"/>
      <c r="BY536" s="267"/>
      <c r="BZ536" s="267"/>
    </row>
    <row r="537" spans="1:78">
      <c r="A537" s="267"/>
      <c r="B537" s="267"/>
      <c r="C537" s="267"/>
      <c r="D537" s="267"/>
      <c r="E537" s="293"/>
      <c r="F537" s="293"/>
      <c r="G537" s="293"/>
      <c r="H537" s="267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  <c r="AN537" s="267"/>
      <c r="AO537" s="267"/>
      <c r="AP537" s="267"/>
      <c r="AQ537" s="267"/>
      <c r="AR537" s="267"/>
      <c r="AS537" s="267"/>
      <c r="AT537" s="267"/>
      <c r="AU537" s="267"/>
      <c r="AV537" s="267"/>
      <c r="AW537" s="267"/>
      <c r="AX537" s="267"/>
      <c r="AY537" s="267"/>
      <c r="AZ537" s="267"/>
      <c r="BA537" s="267"/>
      <c r="BB537" s="267"/>
      <c r="BC537" s="267"/>
      <c r="BD537" s="267"/>
      <c r="BE537" s="267"/>
      <c r="BF537" s="267"/>
      <c r="BG537" s="267"/>
      <c r="BH537" s="267"/>
      <c r="BI537" s="267"/>
      <c r="BJ537" s="267"/>
      <c r="BK537" s="267"/>
      <c r="BL537" s="267"/>
      <c r="BM537" s="267"/>
      <c r="BN537" s="267"/>
      <c r="BO537" s="267"/>
      <c r="BP537" s="267"/>
      <c r="BQ537" s="267"/>
      <c r="BR537" s="267"/>
      <c r="BS537" s="267"/>
      <c r="BT537" s="267"/>
      <c r="BU537" s="267"/>
      <c r="BV537" s="267"/>
      <c r="BW537" s="267"/>
      <c r="BX537" s="267"/>
      <c r="BY537" s="267"/>
      <c r="BZ537" s="267"/>
    </row>
    <row r="538" spans="1:78">
      <c r="A538" s="267"/>
      <c r="B538" s="267"/>
      <c r="C538" s="267"/>
      <c r="D538" s="267"/>
      <c r="E538" s="293"/>
      <c r="F538" s="293"/>
      <c r="G538" s="293"/>
      <c r="H538" s="267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  <c r="AN538" s="267"/>
      <c r="AO538" s="267"/>
      <c r="AP538" s="267"/>
      <c r="AQ538" s="267"/>
      <c r="AR538" s="267"/>
      <c r="AS538" s="267"/>
      <c r="AT538" s="267"/>
      <c r="AU538" s="267"/>
      <c r="AV538" s="267"/>
      <c r="AW538" s="267"/>
      <c r="AX538" s="267"/>
      <c r="AY538" s="267"/>
      <c r="AZ538" s="267"/>
      <c r="BA538" s="267"/>
      <c r="BB538" s="267"/>
      <c r="BC538" s="267"/>
      <c r="BD538" s="267"/>
      <c r="BE538" s="267"/>
      <c r="BF538" s="267"/>
      <c r="BG538" s="267"/>
      <c r="BH538" s="267"/>
      <c r="BI538" s="267"/>
      <c r="BJ538" s="267"/>
      <c r="BK538" s="267"/>
      <c r="BL538" s="267"/>
      <c r="BM538" s="267"/>
      <c r="BN538" s="267"/>
      <c r="BO538" s="267"/>
      <c r="BP538" s="267"/>
      <c r="BQ538" s="267"/>
      <c r="BR538" s="267"/>
      <c r="BS538" s="267"/>
      <c r="BT538" s="267"/>
      <c r="BU538" s="267"/>
      <c r="BV538" s="267"/>
      <c r="BW538" s="267"/>
      <c r="BX538" s="267"/>
      <c r="BY538" s="267"/>
      <c r="BZ538" s="267"/>
    </row>
    <row r="539" spans="1:78">
      <c r="A539" s="267"/>
      <c r="B539" s="267"/>
      <c r="C539" s="267"/>
      <c r="D539" s="267"/>
      <c r="E539" s="293"/>
      <c r="F539" s="293"/>
      <c r="G539" s="293"/>
      <c r="H539" s="267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  <c r="AN539" s="267"/>
      <c r="AO539" s="267"/>
      <c r="AP539" s="267"/>
      <c r="AQ539" s="267"/>
      <c r="AR539" s="267"/>
      <c r="AS539" s="267"/>
      <c r="AT539" s="267"/>
      <c r="AU539" s="267"/>
      <c r="AV539" s="267"/>
      <c r="AW539" s="267"/>
      <c r="AX539" s="267"/>
      <c r="AY539" s="267"/>
      <c r="AZ539" s="267"/>
      <c r="BA539" s="267"/>
      <c r="BB539" s="267"/>
      <c r="BC539" s="267"/>
      <c r="BD539" s="267"/>
      <c r="BE539" s="267"/>
      <c r="BF539" s="267"/>
      <c r="BG539" s="267"/>
      <c r="BH539" s="267"/>
      <c r="BI539" s="267"/>
      <c r="BJ539" s="267"/>
      <c r="BK539" s="267"/>
      <c r="BL539" s="267"/>
      <c r="BM539" s="267"/>
      <c r="BN539" s="267"/>
      <c r="BO539" s="267"/>
      <c r="BP539" s="267"/>
      <c r="BQ539" s="267"/>
      <c r="BR539" s="267"/>
      <c r="BS539" s="267"/>
      <c r="BT539" s="267"/>
      <c r="BU539" s="267"/>
      <c r="BV539" s="267"/>
      <c r="BW539" s="267"/>
      <c r="BX539" s="267"/>
      <c r="BY539" s="267"/>
      <c r="BZ539" s="267"/>
    </row>
    <row r="540" spans="1:78">
      <c r="A540" s="267"/>
      <c r="B540" s="267"/>
      <c r="C540" s="267"/>
      <c r="D540" s="267"/>
      <c r="E540" s="293"/>
      <c r="F540" s="293"/>
      <c r="G540" s="293"/>
      <c r="H540" s="267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  <c r="AN540" s="267"/>
      <c r="AO540" s="267"/>
      <c r="AP540" s="267"/>
      <c r="AQ540" s="267"/>
      <c r="AR540" s="267"/>
      <c r="AS540" s="267"/>
      <c r="AT540" s="267"/>
      <c r="AU540" s="267"/>
      <c r="AV540" s="267"/>
      <c r="AW540" s="267"/>
      <c r="AX540" s="267"/>
      <c r="AY540" s="267"/>
      <c r="AZ540" s="267"/>
      <c r="BA540" s="267"/>
      <c r="BB540" s="267"/>
      <c r="BC540" s="267"/>
      <c r="BD540" s="267"/>
      <c r="BE540" s="267"/>
      <c r="BF540" s="267"/>
      <c r="BG540" s="267"/>
      <c r="BH540" s="267"/>
      <c r="BI540" s="267"/>
      <c r="BJ540" s="267"/>
      <c r="BK540" s="267"/>
      <c r="BL540" s="267"/>
      <c r="BM540" s="267"/>
      <c r="BN540" s="267"/>
      <c r="BO540" s="267"/>
      <c r="BP540" s="267"/>
      <c r="BQ540" s="267"/>
      <c r="BR540" s="267"/>
      <c r="BS540" s="267"/>
      <c r="BT540" s="267"/>
      <c r="BU540" s="267"/>
      <c r="BV540" s="267"/>
      <c r="BW540" s="267"/>
      <c r="BX540" s="267"/>
      <c r="BY540" s="267"/>
      <c r="BZ540" s="267"/>
    </row>
    <row r="541" spans="1:78">
      <c r="A541" s="267"/>
      <c r="B541" s="267"/>
      <c r="C541" s="267"/>
      <c r="D541" s="267"/>
      <c r="E541" s="293"/>
      <c r="F541" s="293"/>
      <c r="G541" s="293"/>
      <c r="H541" s="267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  <c r="AN541" s="267"/>
      <c r="AO541" s="267"/>
      <c r="AP541" s="267"/>
      <c r="AQ541" s="267"/>
      <c r="AR541" s="267"/>
      <c r="AS541" s="267"/>
      <c r="AT541" s="267"/>
      <c r="AU541" s="267"/>
      <c r="AV541" s="267"/>
      <c r="AW541" s="267"/>
      <c r="AX541" s="267"/>
      <c r="AY541" s="267"/>
      <c r="AZ541" s="267"/>
      <c r="BA541" s="267"/>
      <c r="BB541" s="267"/>
      <c r="BC541" s="267"/>
      <c r="BD541" s="267"/>
      <c r="BE541" s="267"/>
      <c r="BF541" s="267"/>
      <c r="BG541" s="267"/>
      <c r="BH541" s="267"/>
      <c r="BI541" s="267"/>
      <c r="BJ541" s="267"/>
      <c r="BK541" s="267"/>
      <c r="BL541" s="267"/>
      <c r="BM541" s="267"/>
      <c r="BN541" s="267"/>
      <c r="BO541" s="267"/>
      <c r="BP541" s="267"/>
      <c r="BQ541" s="267"/>
      <c r="BR541" s="267"/>
      <c r="BS541" s="267"/>
      <c r="BT541" s="267"/>
      <c r="BU541" s="267"/>
      <c r="BV541" s="267"/>
      <c r="BW541" s="267"/>
      <c r="BX541" s="267"/>
      <c r="BY541" s="267"/>
      <c r="BZ541" s="267"/>
    </row>
    <row r="542" spans="1:78">
      <c r="A542" s="267"/>
      <c r="B542" s="267"/>
      <c r="C542" s="267"/>
      <c r="D542" s="267"/>
      <c r="E542" s="293"/>
      <c r="F542" s="293"/>
      <c r="G542" s="293"/>
      <c r="H542" s="267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  <c r="AN542" s="267"/>
      <c r="AO542" s="267"/>
      <c r="AP542" s="267"/>
      <c r="AQ542" s="267"/>
      <c r="AR542" s="267"/>
      <c r="AS542" s="267"/>
      <c r="AT542" s="267"/>
      <c r="AU542" s="267"/>
      <c r="AV542" s="267"/>
      <c r="AW542" s="267"/>
      <c r="AX542" s="267"/>
      <c r="AY542" s="267"/>
      <c r="AZ542" s="267"/>
      <c r="BA542" s="267"/>
      <c r="BB542" s="267"/>
      <c r="BC542" s="267"/>
      <c r="BD542" s="267"/>
      <c r="BE542" s="267"/>
      <c r="BF542" s="267"/>
      <c r="BG542" s="267"/>
      <c r="BH542" s="267"/>
      <c r="BI542" s="267"/>
      <c r="BJ542" s="267"/>
      <c r="BK542" s="267"/>
      <c r="BL542" s="267"/>
      <c r="BM542" s="267"/>
      <c r="BN542" s="267"/>
      <c r="BO542" s="267"/>
      <c r="BP542" s="267"/>
      <c r="BQ542" s="267"/>
      <c r="BR542" s="267"/>
      <c r="BS542" s="267"/>
      <c r="BT542" s="267"/>
      <c r="BU542" s="267"/>
      <c r="BV542" s="267"/>
      <c r="BW542" s="267"/>
      <c r="BX542" s="267"/>
      <c r="BY542" s="267"/>
      <c r="BZ542" s="267"/>
    </row>
    <row r="543" spans="1:78">
      <c r="A543" s="267"/>
      <c r="B543" s="267"/>
      <c r="C543" s="267"/>
      <c r="D543" s="267"/>
      <c r="E543" s="293"/>
      <c r="F543" s="293"/>
      <c r="G543" s="293"/>
      <c r="H543" s="267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  <c r="AN543" s="267"/>
      <c r="AO543" s="267"/>
      <c r="AP543" s="267"/>
      <c r="AQ543" s="267"/>
      <c r="AR543" s="267"/>
      <c r="AS543" s="267"/>
      <c r="AT543" s="267"/>
      <c r="AU543" s="267"/>
      <c r="AV543" s="267"/>
      <c r="AW543" s="267"/>
      <c r="AX543" s="267"/>
      <c r="AY543" s="267"/>
      <c r="AZ543" s="267"/>
      <c r="BA543" s="267"/>
      <c r="BB543" s="267"/>
      <c r="BC543" s="267"/>
      <c r="BD543" s="267"/>
      <c r="BE543" s="267"/>
      <c r="BF543" s="267"/>
      <c r="BG543" s="267"/>
      <c r="BH543" s="267"/>
      <c r="BI543" s="267"/>
      <c r="BJ543" s="267"/>
      <c r="BK543" s="267"/>
      <c r="BL543" s="267"/>
      <c r="BM543" s="267"/>
      <c r="BN543" s="267"/>
      <c r="BO543" s="267"/>
      <c r="BP543" s="267"/>
      <c r="BQ543" s="267"/>
      <c r="BR543" s="267"/>
      <c r="BS543" s="267"/>
      <c r="BT543" s="267"/>
      <c r="BU543" s="267"/>
      <c r="BV543" s="267"/>
      <c r="BW543" s="267"/>
      <c r="BX543" s="267"/>
      <c r="BY543" s="267"/>
      <c r="BZ543" s="267"/>
    </row>
    <row r="544" spans="1:78">
      <c r="A544" s="267"/>
      <c r="B544" s="267"/>
      <c r="C544" s="267"/>
      <c r="D544" s="267"/>
      <c r="E544" s="293"/>
      <c r="F544" s="293"/>
      <c r="G544" s="293"/>
      <c r="H544" s="267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  <c r="AN544" s="267"/>
      <c r="AO544" s="267"/>
      <c r="AP544" s="267"/>
      <c r="AQ544" s="267"/>
      <c r="AR544" s="267"/>
      <c r="AS544" s="267"/>
      <c r="AT544" s="267"/>
      <c r="AU544" s="267"/>
      <c r="AV544" s="267"/>
      <c r="AW544" s="267"/>
      <c r="AX544" s="267"/>
      <c r="AY544" s="267"/>
      <c r="AZ544" s="267"/>
      <c r="BA544" s="267"/>
      <c r="BB544" s="267"/>
      <c r="BC544" s="267"/>
      <c r="BD544" s="267"/>
      <c r="BE544" s="267"/>
      <c r="BF544" s="267"/>
      <c r="BG544" s="267"/>
      <c r="BH544" s="267"/>
      <c r="BI544" s="267"/>
      <c r="BJ544" s="267"/>
      <c r="BK544" s="267"/>
      <c r="BL544" s="267"/>
      <c r="BM544" s="267"/>
      <c r="BN544" s="267"/>
      <c r="BO544" s="267"/>
      <c r="BP544" s="267"/>
      <c r="BQ544" s="267"/>
      <c r="BR544" s="267"/>
      <c r="BS544" s="267"/>
      <c r="BT544" s="267"/>
      <c r="BU544" s="267"/>
      <c r="BV544" s="267"/>
      <c r="BW544" s="267"/>
      <c r="BX544" s="267"/>
      <c r="BY544" s="267"/>
      <c r="BZ544" s="267"/>
    </row>
    <row r="545" spans="1:78">
      <c r="A545" s="267"/>
      <c r="B545" s="267"/>
      <c r="C545" s="267"/>
      <c r="D545" s="267"/>
      <c r="E545" s="293"/>
      <c r="F545" s="293"/>
      <c r="G545" s="293"/>
      <c r="H545" s="267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7"/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7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</row>
    <row r="546" spans="1:78">
      <c r="A546" s="267"/>
      <c r="B546" s="267"/>
      <c r="C546" s="267"/>
      <c r="D546" s="267"/>
      <c r="E546" s="293"/>
      <c r="F546" s="293"/>
      <c r="G546" s="293"/>
      <c r="H546" s="267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  <c r="AN546" s="267"/>
      <c r="AO546" s="267"/>
      <c r="AP546" s="267"/>
      <c r="AQ546" s="267"/>
      <c r="AR546" s="267"/>
      <c r="AS546" s="267"/>
      <c r="AT546" s="267"/>
      <c r="AU546" s="267"/>
      <c r="AV546" s="267"/>
      <c r="AW546" s="267"/>
      <c r="AX546" s="267"/>
      <c r="AY546" s="267"/>
      <c r="AZ546" s="267"/>
      <c r="BA546" s="267"/>
      <c r="BB546" s="267"/>
      <c r="BC546" s="267"/>
      <c r="BD546" s="267"/>
      <c r="BE546" s="267"/>
      <c r="BF546" s="267"/>
      <c r="BG546" s="267"/>
      <c r="BH546" s="267"/>
      <c r="BI546" s="267"/>
      <c r="BJ546" s="267"/>
      <c r="BK546" s="267"/>
      <c r="BL546" s="267"/>
      <c r="BM546" s="267"/>
      <c r="BN546" s="267"/>
      <c r="BO546" s="267"/>
      <c r="BP546" s="267"/>
      <c r="BQ546" s="267"/>
      <c r="BR546" s="267"/>
      <c r="BS546" s="267"/>
      <c r="BT546" s="267"/>
      <c r="BU546" s="267"/>
      <c r="BV546" s="267"/>
      <c r="BW546" s="267"/>
      <c r="BX546" s="267"/>
      <c r="BY546" s="267"/>
      <c r="BZ546" s="267"/>
    </row>
    <row r="547" spans="1:78">
      <c r="A547" s="267"/>
      <c r="B547" s="267"/>
      <c r="C547" s="267"/>
      <c r="D547" s="267"/>
      <c r="E547" s="293"/>
      <c r="F547" s="293"/>
      <c r="G547" s="293"/>
      <c r="H547" s="267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  <c r="AN547" s="267"/>
      <c r="AO547" s="267"/>
      <c r="AP547" s="267"/>
      <c r="AQ547" s="267"/>
      <c r="AR547" s="267"/>
      <c r="AS547" s="267"/>
      <c r="AT547" s="267"/>
      <c r="AU547" s="267"/>
      <c r="AV547" s="267"/>
      <c r="AW547" s="267"/>
      <c r="AX547" s="267"/>
      <c r="AY547" s="267"/>
      <c r="AZ547" s="267"/>
      <c r="BA547" s="267"/>
      <c r="BB547" s="267"/>
      <c r="BC547" s="267"/>
      <c r="BD547" s="267"/>
      <c r="BE547" s="267"/>
      <c r="BF547" s="267"/>
      <c r="BG547" s="267"/>
      <c r="BH547" s="267"/>
      <c r="BI547" s="267"/>
      <c r="BJ547" s="267"/>
      <c r="BK547" s="267"/>
      <c r="BL547" s="267"/>
      <c r="BM547" s="267"/>
      <c r="BN547" s="267"/>
      <c r="BO547" s="267"/>
      <c r="BP547" s="267"/>
      <c r="BQ547" s="267"/>
      <c r="BR547" s="267"/>
      <c r="BS547" s="267"/>
      <c r="BT547" s="267"/>
      <c r="BU547" s="267"/>
      <c r="BV547" s="267"/>
      <c r="BW547" s="267"/>
      <c r="BX547" s="267"/>
      <c r="BY547" s="267"/>
      <c r="BZ547" s="267"/>
    </row>
    <row r="548" spans="1:78">
      <c r="A548" s="267"/>
      <c r="B548" s="267"/>
      <c r="C548" s="267"/>
      <c r="D548" s="267"/>
      <c r="E548" s="293"/>
      <c r="F548" s="293"/>
      <c r="G548" s="293"/>
      <c r="H548" s="267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  <c r="AN548" s="267"/>
      <c r="AO548" s="267"/>
      <c r="AP548" s="267"/>
      <c r="AQ548" s="267"/>
      <c r="AR548" s="267"/>
      <c r="AS548" s="267"/>
      <c r="AT548" s="267"/>
      <c r="AU548" s="267"/>
      <c r="AV548" s="267"/>
      <c r="AW548" s="267"/>
      <c r="AX548" s="267"/>
      <c r="AY548" s="267"/>
      <c r="AZ548" s="267"/>
      <c r="BA548" s="267"/>
      <c r="BB548" s="267"/>
      <c r="BC548" s="267"/>
      <c r="BD548" s="267"/>
      <c r="BE548" s="267"/>
      <c r="BF548" s="267"/>
      <c r="BG548" s="267"/>
      <c r="BH548" s="267"/>
      <c r="BI548" s="267"/>
      <c r="BJ548" s="267"/>
      <c r="BK548" s="267"/>
      <c r="BL548" s="267"/>
      <c r="BM548" s="267"/>
      <c r="BN548" s="267"/>
      <c r="BO548" s="267"/>
      <c r="BP548" s="267"/>
      <c r="BQ548" s="267"/>
      <c r="BR548" s="267"/>
      <c r="BS548" s="267"/>
      <c r="BT548" s="267"/>
      <c r="BU548" s="267"/>
      <c r="BV548" s="267"/>
      <c r="BW548" s="267"/>
      <c r="BX548" s="267"/>
      <c r="BY548" s="267"/>
      <c r="BZ548" s="267"/>
    </row>
    <row r="549" spans="1:78">
      <c r="A549" s="267"/>
      <c r="B549" s="267"/>
      <c r="C549" s="267"/>
      <c r="D549" s="267"/>
      <c r="E549" s="293"/>
      <c r="F549" s="293"/>
      <c r="G549" s="293"/>
      <c r="H549" s="267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7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67"/>
      <c r="BN549" s="267"/>
      <c r="BO549" s="267"/>
      <c r="BP549" s="267"/>
      <c r="BQ549" s="267"/>
      <c r="BR549" s="267"/>
      <c r="BS549" s="267"/>
      <c r="BT549" s="267"/>
      <c r="BU549" s="267"/>
      <c r="BV549" s="267"/>
      <c r="BW549" s="267"/>
      <c r="BX549" s="267"/>
      <c r="BY549" s="267"/>
      <c r="BZ549" s="267"/>
    </row>
    <row r="550" spans="1:78">
      <c r="A550" s="267"/>
      <c r="B550" s="267"/>
      <c r="C550" s="267"/>
      <c r="D550" s="267"/>
      <c r="E550" s="293"/>
      <c r="F550" s="293"/>
      <c r="G550" s="293"/>
      <c r="H550" s="267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  <c r="AN550" s="267"/>
      <c r="AO550" s="267"/>
      <c r="AP550" s="267"/>
      <c r="AQ550" s="267"/>
      <c r="AR550" s="267"/>
      <c r="AS550" s="267"/>
      <c r="AT550" s="267"/>
      <c r="AU550" s="267"/>
      <c r="AV550" s="267"/>
      <c r="AW550" s="267"/>
      <c r="AX550" s="267"/>
      <c r="AY550" s="267"/>
      <c r="AZ550" s="267"/>
      <c r="BA550" s="267"/>
      <c r="BB550" s="267"/>
      <c r="BC550" s="267"/>
      <c r="BD550" s="267"/>
      <c r="BE550" s="267"/>
      <c r="BF550" s="267"/>
      <c r="BG550" s="267"/>
      <c r="BH550" s="267"/>
      <c r="BI550" s="267"/>
      <c r="BJ550" s="267"/>
      <c r="BK550" s="267"/>
      <c r="BL550" s="267"/>
      <c r="BM550" s="267"/>
      <c r="BN550" s="267"/>
      <c r="BO550" s="267"/>
      <c r="BP550" s="267"/>
      <c r="BQ550" s="267"/>
      <c r="BR550" s="267"/>
      <c r="BS550" s="267"/>
      <c r="BT550" s="267"/>
      <c r="BU550" s="267"/>
      <c r="BV550" s="267"/>
      <c r="BW550" s="267"/>
      <c r="BX550" s="267"/>
      <c r="BY550" s="267"/>
      <c r="BZ550" s="267"/>
    </row>
    <row r="551" spans="1:78">
      <c r="A551" s="267"/>
      <c r="B551" s="267"/>
      <c r="C551" s="267"/>
      <c r="D551" s="267"/>
      <c r="E551" s="293"/>
      <c r="F551" s="293"/>
      <c r="G551" s="293"/>
      <c r="H551" s="267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  <c r="AN551" s="267"/>
      <c r="AO551" s="267"/>
      <c r="AP551" s="267"/>
      <c r="AQ551" s="267"/>
      <c r="AR551" s="267"/>
      <c r="AS551" s="267"/>
      <c r="AT551" s="267"/>
      <c r="AU551" s="267"/>
      <c r="AV551" s="267"/>
      <c r="AW551" s="267"/>
      <c r="AX551" s="267"/>
      <c r="AY551" s="267"/>
      <c r="AZ551" s="267"/>
      <c r="BA551" s="267"/>
      <c r="BB551" s="267"/>
      <c r="BC551" s="267"/>
      <c r="BD551" s="267"/>
      <c r="BE551" s="267"/>
      <c r="BF551" s="267"/>
      <c r="BG551" s="267"/>
      <c r="BH551" s="267"/>
      <c r="BI551" s="267"/>
      <c r="BJ551" s="267"/>
      <c r="BK551" s="267"/>
      <c r="BL551" s="267"/>
      <c r="BM551" s="267"/>
      <c r="BN551" s="267"/>
      <c r="BO551" s="267"/>
      <c r="BP551" s="267"/>
      <c r="BQ551" s="267"/>
      <c r="BR551" s="267"/>
      <c r="BS551" s="267"/>
      <c r="BT551" s="267"/>
      <c r="BU551" s="267"/>
      <c r="BV551" s="267"/>
      <c r="BW551" s="267"/>
      <c r="BX551" s="267"/>
      <c r="BY551" s="267"/>
      <c r="BZ551" s="267"/>
    </row>
    <row r="552" spans="1:78">
      <c r="A552" s="267"/>
      <c r="B552" s="267"/>
      <c r="C552" s="267"/>
      <c r="D552" s="267"/>
      <c r="E552" s="293"/>
      <c r="F552" s="293"/>
      <c r="G552" s="293"/>
      <c r="H552" s="267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7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67"/>
      <c r="BN552" s="267"/>
      <c r="BO552" s="267"/>
      <c r="BP552" s="267"/>
      <c r="BQ552" s="267"/>
      <c r="BR552" s="267"/>
      <c r="BS552" s="267"/>
      <c r="BT552" s="267"/>
      <c r="BU552" s="267"/>
      <c r="BV552" s="267"/>
      <c r="BW552" s="267"/>
      <c r="BX552" s="267"/>
      <c r="BY552" s="267"/>
      <c r="BZ552" s="267"/>
    </row>
    <row r="553" spans="1:78">
      <c r="A553" s="267"/>
      <c r="B553" s="267"/>
      <c r="C553" s="267"/>
      <c r="D553" s="267"/>
      <c r="E553" s="293"/>
      <c r="F553" s="293"/>
      <c r="G553" s="293"/>
      <c r="H553" s="267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  <c r="AN553" s="267"/>
      <c r="AO553" s="267"/>
      <c r="AP553" s="267"/>
      <c r="AQ553" s="267"/>
      <c r="AR553" s="267"/>
      <c r="AS553" s="267"/>
      <c r="AT553" s="267"/>
      <c r="AU553" s="267"/>
      <c r="AV553" s="267"/>
      <c r="AW553" s="267"/>
      <c r="AX553" s="267"/>
      <c r="AY553" s="267"/>
      <c r="AZ553" s="267"/>
      <c r="BA553" s="267"/>
      <c r="BB553" s="267"/>
      <c r="BC553" s="267"/>
      <c r="BD553" s="267"/>
      <c r="BE553" s="267"/>
      <c r="BF553" s="267"/>
      <c r="BG553" s="267"/>
      <c r="BH553" s="267"/>
      <c r="BI553" s="267"/>
      <c r="BJ553" s="267"/>
      <c r="BK553" s="267"/>
      <c r="BL553" s="267"/>
      <c r="BM553" s="267"/>
      <c r="BN553" s="267"/>
      <c r="BO553" s="267"/>
      <c r="BP553" s="267"/>
      <c r="BQ553" s="267"/>
      <c r="BR553" s="267"/>
      <c r="BS553" s="267"/>
      <c r="BT553" s="267"/>
      <c r="BU553" s="267"/>
      <c r="BV553" s="267"/>
      <c r="BW553" s="267"/>
      <c r="BX553" s="267"/>
      <c r="BY553" s="267"/>
      <c r="BZ553" s="267"/>
    </row>
    <row r="554" spans="1:78">
      <c r="A554" s="267"/>
      <c r="B554" s="267"/>
      <c r="C554" s="267"/>
      <c r="D554" s="267"/>
      <c r="E554" s="293"/>
      <c r="F554" s="293"/>
      <c r="G554" s="293"/>
      <c r="H554" s="267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  <c r="AN554" s="267"/>
      <c r="AO554" s="267"/>
      <c r="AP554" s="267"/>
      <c r="AQ554" s="267"/>
      <c r="AR554" s="267"/>
      <c r="AS554" s="267"/>
      <c r="AT554" s="267"/>
      <c r="AU554" s="267"/>
      <c r="AV554" s="267"/>
      <c r="AW554" s="267"/>
      <c r="AX554" s="267"/>
      <c r="AY554" s="267"/>
      <c r="AZ554" s="267"/>
      <c r="BA554" s="267"/>
      <c r="BB554" s="267"/>
      <c r="BC554" s="267"/>
      <c r="BD554" s="267"/>
      <c r="BE554" s="267"/>
      <c r="BF554" s="267"/>
      <c r="BG554" s="267"/>
      <c r="BH554" s="267"/>
      <c r="BI554" s="267"/>
      <c r="BJ554" s="267"/>
      <c r="BK554" s="267"/>
      <c r="BL554" s="267"/>
      <c r="BM554" s="267"/>
      <c r="BN554" s="267"/>
      <c r="BO554" s="267"/>
      <c r="BP554" s="267"/>
      <c r="BQ554" s="267"/>
      <c r="BR554" s="267"/>
      <c r="BS554" s="267"/>
      <c r="BT554" s="267"/>
      <c r="BU554" s="267"/>
      <c r="BV554" s="267"/>
      <c r="BW554" s="267"/>
      <c r="BX554" s="267"/>
      <c r="BY554" s="267"/>
      <c r="BZ554" s="267"/>
    </row>
    <row r="555" spans="1:78">
      <c r="A555" s="267"/>
      <c r="B555" s="267"/>
      <c r="C555" s="267"/>
      <c r="D555" s="267"/>
      <c r="E555" s="293"/>
      <c r="F555" s="293"/>
      <c r="G555" s="293"/>
      <c r="H555" s="267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7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67"/>
      <c r="BN555" s="267"/>
      <c r="BO555" s="267"/>
      <c r="BP555" s="267"/>
      <c r="BQ555" s="267"/>
      <c r="BR555" s="267"/>
      <c r="BS555" s="267"/>
      <c r="BT555" s="267"/>
      <c r="BU555" s="267"/>
      <c r="BV555" s="267"/>
      <c r="BW555" s="267"/>
      <c r="BX555" s="267"/>
      <c r="BY555" s="267"/>
      <c r="BZ555" s="267"/>
    </row>
    <row r="556" spans="1:78">
      <c r="A556" s="267"/>
      <c r="B556" s="267"/>
      <c r="C556" s="267"/>
      <c r="D556" s="267"/>
      <c r="E556" s="293"/>
      <c r="F556" s="293"/>
      <c r="G556" s="293"/>
      <c r="H556" s="267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  <c r="AN556" s="267"/>
      <c r="AO556" s="267"/>
      <c r="AP556" s="267"/>
      <c r="AQ556" s="267"/>
      <c r="AR556" s="267"/>
      <c r="AS556" s="267"/>
      <c r="AT556" s="267"/>
      <c r="AU556" s="267"/>
      <c r="AV556" s="267"/>
      <c r="AW556" s="267"/>
      <c r="AX556" s="267"/>
      <c r="AY556" s="267"/>
      <c r="AZ556" s="267"/>
      <c r="BA556" s="267"/>
      <c r="BB556" s="267"/>
      <c r="BC556" s="267"/>
      <c r="BD556" s="267"/>
      <c r="BE556" s="267"/>
      <c r="BF556" s="267"/>
      <c r="BG556" s="267"/>
      <c r="BH556" s="267"/>
      <c r="BI556" s="267"/>
      <c r="BJ556" s="267"/>
      <c r="BK556" s="267"/>
      <c r="BL556" s="267"/>
      <c r="BM556" s="267"/>
      <c r="BN556" s="267"/>
      <c r="BO556" s="267"/>
      <c r="BP556" s="267"/>
      <c r="BQ556" s="267"/>
      <c r="BR556" s="267"/>
      <c r="BS556" s="267"/>
      <c r="BT556" s="267"/>
      <c r="BU556" s="267"/>
      <c r="BV556" s="267"/>
      <c r="BW556" s="267"/>
      <c r="BX556" s="267"/>
      <c r="BY556" s="267"/>
      <c r="BZ556" s="267"/>
    </row>
    <row r="557" spans="1:78">
      <c r="A557" s="267"/>
      <c r="B557" s="267"/>
      <c r="C557" s="267"/>
      <c r="D557" s="267"/>
      <c r="E557" s="293"/>
      <c r="F557" s="293"/>
      <c r="G557" s="293"/>
      <c r="H557" s="267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  <c r="AN557" s="267"/>
      <c r="AO557" s="267"/>
      <c r="AP557" s="267"/>
      <c r="AQ557" s="267"/>
      <c r="AR557" s="267"/>
      <c r="AS557" s="267"/>
      <c r="AT557" s="267"/>
      <c r="AU557" s="267"/>
      <c r="AV557" s="267"/>
      <c r="AW557" s="267"/>
      <c r="AX557" s="267"/>
      <c r="AY557" s="267"/>
      <c r="AZ557" s="267"/>
      <c r="BA557" s="267"/>
      <c r="BB557" s="267"/>
      <c r="BC557" s="267"/>
      <c r="BD557" s="267"/>
      <c r="BE557" s="267"/>
      <c r="BF557" s="267"/>
      <c r="BG557" s="267"/>
      <c r="BH557" s="267"/>
      <c r="BI557" s="267"/>
      <c r="BJ557" s="267"/>
      <c r="BK557" s="267"/>
      <c r="BL557" s="267"/>
      <c r="BM557" s="267"/>
      <c r="BN557" s="267"/>
      <c r="BO557" s="267"/>
      <c r="BP557" s="267"/>
      <c r="BQ557" s="267"/>
      <c r="BR557" s="267"/>
      <c r="BS557" s="267"/>
      <c r="BT557" s="267"/>
      <c r="BU557" s="267"/>
      <c r="BV557" s="267"/>
      <c r="BW557" s="267"/>
      <c r="BX557" s="267"/>
      <c r="BY557" s="267"/>
      <c r="BZ557" s="267"/>
    </row>
    <row r="558" spans="1:78">
      <c r="A558" s="267"/>
      <c r="B558" s="267"/>
      <c r="C558" s="267"/>
      <c r="D558" s="267"/>
      <c r="E558" s="293"/>
      <c r="F558" s="293"/>
      <c r="G558" s="293"/>
      <c r="H558" s="267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7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67"/>
      <c r="BN558" s="267"/>
      <c r="BO558" s="267"/>
      <c r="BP558" s="267"/>
      <c r="BQ558" s="267"/>
      <c r="BR558" s="267"/>
      <c r="BS558" s="267"/>
      <c r="BT558" s="267"/>
      <c r="BU558" s="267"/>
      <c r="BV558" s="267"/>
      <c r="BW558" s="267"/>
      <c r="BX558" s="267"/>
      <c r="BY558" s="267"/>
      <c r="BZ558" s="267"/>
    </row>
    <row r="559" spans="1:78">
      <c r="A559" s="267"/>
      <c r="B559" s="267"/>
      <c r="C559" s="267"/>
      <c r="D559" s="267"/>
      <c r="E559" s="293"/>
      <c r="F559" s="293"/>
      <c r="G559" s="293"/>
      <c r="H559" s="267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  <c r="AN559" s="267"/>
      <c r="AO559" s="267"/>
      <c r="AP559" s="267"/>
      <c r="AQ559" s="267"/>
      <c r="AR559" s="267"/>
      <c r="AS559" s="267"/>
      <c r="AT559" s="267"/>
      <c r="AU559" s="267"/>
      <c r="AV559" s="267"/>
      <c r="AW559" s="267"/>
      <c r="AX559" s="267"/>
      <c r="AY559" s="267"/>
      <c r="AZ559" s="267"/>
      <c r="BA559" s="267"/>
      <c r="BB559" s="267"/>
      <c r="BC559" s="267"/>
      <c r="BD559" s="267"/>
      <c r="BE559" s="267"/>
      <c r="BF559" s="267"/>
      <c r="BG559" s="267"/>
      <c r="BH559" s="267"/>
      <c r="BI559" s="267"/>
      <c r="BJ559" s="267"/>
      <c r="BK559" s="267"/>
      <c r="BL559" s="267"/>
      <c r="BM559" s="267"/>
      <c r="BN559" s="267"/>
      <c r="BO559" s="267"/>
      <c r="BP559" s="267"/>
      <c r="BQ559" s="267"/>
      <c r="BR559" s="267"/>
      <c r="BS559" s="267"/>
      <c r="BT559" s="267"/>
      <c r="BU559" s="267"/>
      <c r="BV559" s="267"/>
      <c r="BW559" s="267"/>
      <c r="BX559" s="267"/>
      <c r="BY559" s="267"/>
      <c r="BZ559" s="267"/>
    </row>
    <row r="560" spans="1:78">
      <c r="A560" s="267"/>
      <c r="B560" s="267"/>
      <c r="C560" s="267"/>
      <c r="D560" s="267"/>
      <c r="E560" s="293"/>
      <c r="F560" s="293"/>
      <c r="G560" s="293"/>
      <c r="H560" s="267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  <c r="AN560" s="267"/>
      <c r="AO560" s="267"/>
      <c r="AP560" s="267"/>
      <c r="AQ560" s="267"/>
      <c r="AR560" s="267"/>
      <c r="AS560" s="267"/>
      <c r="AT560" s="267"/>
      <c r="AU560" s="267"/>
      <c r="AV560" s="267"/>
      <c r="AW560" s="267"/>
      <c r="AX560" s="267"/>
      <c r="AY560" s="267"/>
      <c r="AZ560" s="267"/>
      <c r="BA560" s="267"/>
      <c r="BB560" s="267"/>
      <c r="BC560" s="267"/>
      <c r="BD560" s="267"/>
      <c r="BE560" s="267"/>
      <c r="BF560" s="267"/>
      <c r="BG560" s="267"/>
      <c r="BH560" s="267"/>
      <c r="BI560" s="267"/>
      <c r="BJ560" s="267"/>
      <c r="BK560" s="267"/>
      <c r="BL560" s="267"/>
      <c r="BM560" s="267"/>
      <c r="BN560" s="267"/>
      <c r="BO560" s="267"/>
      <c r="BP560" s="267"/>
      <c r="BQ560" s="267"/>
      <c r="BR560" s="267"/>
      <c r="BS560" s="267"/>
      <c r="BT560" s="267"/>
      <c r="BU560" s="267"/>
      <c r="BV560" s="267"/>
      <c r="BW560" s="267"/>
      <c r="BX560" s="267"/>
      <c r="BY560" s="267"/>
      <c r="BZ560" s="267"/>
    </row>
    <row r="561" spans="1:78">
      <c r="A561" s="267"/>
      <c r="B561" s="267"/>
      <c r="C561" s="267"/>
      <c r="D561" s="267"/>
      <c r="E561" s="293"/>
      <c r="F561" s="293"/>
      <c r="G561" s="293"/>
      <c r="H561" s="267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7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67"/>
      <c r="BN561" s="267"/>
      <c r="BO561" s="267"/>
      <c r="BP561" s="267"/>
      <c r="BQ561" s="267"/>
      <c r="BR561" s="267"/>
      <c r="BS561" s="267"/>
      <c r="BT561" s="267"/>
      <c r="BU561" s="267"/>
      <c r="BV561" s="267"/>
      <c r="BW561" s="267"/>
      <c r="BX561" s="267"/>
      <c r="BY561" s="267"/>
      <c r="BZ561" s="267"/>
    </row>
    <row r="562" spans="1:78">
      <c r="A562" s="267"/>
      <c r="B562" s="267"/>
      <c r="C562" s="267"/>
      <c r="D562" s="267"/>
      <c r="E562" s="293"/>
      <c r="F562" s="293"/>
      <c r="G562" s="293"/>
      <c r="H562" s="267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  <c r="AN562" s="267"/>
      <c r="AO562" s="267"/>
      <c r="AP562" s="267"/>
      <c r="AQ562" s="267"/>
      <c r="AR562" s="267"/>
      <c r="AS562" s="267"/>
      <c r="AT562" s="267"/>
      <c r="AU562" s="267"/>
      <c r="AV562" s="267"/>
      <c r="AW562" s="267"/>
      <c r="AX562" s="267"/>
      <c r="AY562" s="267"/>
      <c r="AZ562" s="267"/>
      <c r="BA562" s="267"/>
      <c r="BB562" s="267"/>
      <c r="BC562" s="267"/>
      <c r="BD562" s="267"/>
      <c r="BE562" s="267"/>
      <c r="BF562" s="267"/>
      <c r="BG562" s="267"/>
      <c r="BH562" s="267"/>
      <c r="BI562" s="267"/>
      <c r="BJ562" s="267"/>
      <c r="BK562" s="267"/>
      <c r="BL562" s="267"/>
      <c r="BM562" s="267"/>
      <c r="BN562" s="267"/>
      <c r="BO562" s="267"/>
      <c r="BP562" s="267"/>
      <c r="BQ562" s="267"/>
      <c r="BR562" s="267"/>
      <c r="BS562" s="267"/>
      <c r="BT562" s="267"/>
      <c r="BU562" s="267"/>
      <c r="BV562" s="267"/>
      <c r="BW562" s="267"/>
      <c r="BX562" s="267"/>
      <c r="BY562" s="267"/>
      <c r="BZ562" s="267"/>
    </row>
    <row r="563" spans="1:78">
      <c r="A563" s="267"/>
      <c r="B563" s="267"/>
      <c r="C563" s="267"/>
      <c r="D563" s="267"/>
      <c r="E563" s="293"/>
      <c r="F563" s="293"/>
      <c r="G563" s="293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  <c r="AN563" s="267"/>
      <c r="AO563" s="267"/>
      <c r="AP563" s="267"/>
      <c r="AQ563" s="267"/>
      <c r="AR563" s="267"/>
      <c r="AS563" s="267"/>
      <c r="AT563" s="267"/>
      <c r="AU563" s="267"/>
      <c r="AV563" s="267"/>
      <c r="AW563" s="267"/>
      <c r="AX563" s="267"/>
      <c r="AY563" s="267"/>
      <c r="AZ563" s="267"/>
      <c r="BA563" s="267"/>
      <c r="BB563" s="267"/>
      <c r="BC563" s="267"/>
      <c r="BD563" s="267"/>
      <c r="BE563" s="267"/>
      <c r="BF563" s="267"/>
      <c r="BG563" s="267"/>
      <c r="BH563" s="267"/>
      <c r="BI563" s="267"/>
      <c r="BJ563" s="267"/>
      <c r="BK563" s="267"/>
      <c r="BL563" s="267"/>
      <c r="BM563" s="267"/>
      <c r="BN563" s="267"/>
      <c r="BO563" s="267"/>
      <c r="BP563" s="267"/>
      <c r="BQ563" s="267"/>
      <c r="BR563" s="267"/>
      <c r="BS563" s="267"/>
      <c r="BT563" s="267"/>
      <c r="BU563" s="267"/>
      <c r="BV563" s="267"/>
      <c r="BW563" s="267"/>
      <c r="BX563" s="267"/>
      <c r="BY563" s="267"/>
      <c r="BZ563" s="267"/>
    </row>
    <row r="564" spans="1:78">
      <c r="A564" s="267"/>
      <c r="B564" s="267"/>
      <c r="C564" s="267"/>
      <c r="D564" s="267"/>
      <c r="E564" s="293"/>
      <c r="F564" s="293"/>
      <c r="G564" s="293"/>
      <c r="H564" s="267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7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67"/>
      <c r="BN564" s="267"/>
      <c r="BO564" s="267"/>
      <c r="BP564" s="267"/>
      <c r="BQ564" s="267"/>
      <c r="BR564" s="267"/>
      <c r="BS564" s="267"/>
      <c r="BT564" s="267"/>
      <c r="BU564" s="267"/>
      <c r="BV564" s="267"/>
      <c r="BW564" s="267"/>
      <c r="BX564" s="267"/>
      <c r="BY564" s="267"/>
      <c r="BZ564" s="267"/>
    </row>
    <row r="565" spans="1:78">
      <c r="A565" s="267"/>
      <c r="B565" s="267"/>
      <c r="C565" s="267"/>
      <c r="D565" s="267"/>
      <c r="E565" s="293"/>
      <c r="F565" s="293"/>
      <c r="G565" s="293"/>
      <c r="H565" s="267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  <c r="AN565" s="267"/>
      <c r="AO565" s="267"/>
      <c r="AP565" s="267"/>
      <c r="AQ565" s="267"/>
      <c r="AR565" s="267"/>
      <c r="AS565" s="267"/>
      <c r="AT565" s="267"/>
      <c r="AU565" s="267"/>
      <c r="AV565" s="267"/>
      <c r="AW565" s="267"/>
      <c r="AX565" s="267"/>
      <c r="AY565" s="267"/>
      <c r="AZ565" s="267"/>
      <c r="BA565" s="267"/>
      <c r="BB565" s="267"/>
      <c r="BC565" s="267"/>
      <c r="BD565" s="267"/>
      <c r="BE565" s="267"/>
      <c r="BF565" s="267"/>
      <c r="BG565" s="267"/>
      <c r="BH565" s="267"/>
      <c r="BI565" s="267"/>
      <c r="BJ565" s="267"/>
      <c r="BK565" s="267"/>
      <c r="BL565" s="267"/>
      <c r="BM565" s="267"/>
      <c r="BN565" s="267"/>
      <c r="BO565" s="267"/>
      <c r="BP565" s="267"/>
      <c r="BQ565" s="267"/>
      <c r="BR565" s="267"/>
      <c r="BS565" s="267"/>
      <c r="BT565" s="267"/>
      <c r="BU565" s="267"/>
      <c r="BV565" s="267"/>
      <c r="BW565" s="267"/>
      <c r="BX565" s="267"/>
      <c r="BY565" s="267"/>
      <c r="BZ565" s="267"/>
    </row>
    <row r="566" spans="1:78">
      <c r="A566" s="267"/>
      <c r="B566" s="267"/>
      <c r="C566" s="267"/>
      <c r="D566" s="267"/>
      <c r="E566" s="293"/>
      <c r="F566" s="293"/>
      <c r="G566" s="293"/>
      <c r="H566" s="267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  <c r="AN566" s="267"/>
      <c r="AO566" s="267"/>
      <c r="AP566" s="267"/>
      <c r="AQ566" s="267"/>
      <c r="AR566" s="267"/>
      <c r="AS566" s="267"/>
      <c r="AT566" s="267"/>
      <c r="AU566" s="267"/>
      <c r="AV566" s="267"/>
      <c r="AW566" s="267"/>
      <c r="AX566" s="267"/>
      <c r="AY566" s="267"/>
      <c r="AZ566" s="267"/>
      <c r="BA566" s="267"/>
      <c r="BB566" s="267"/>
      <c r="BC566" s="267"/>
      <c r="BD566" s="267"/>
      <c r="BE566" s="267"/>
      <c r="BF566" s="267"/>
      <c r="BG566" s="267"/>
      <c r="BH566" s="267"/>
      <c r="BI566" s="267"/>
      <c r="BJ566" s="267"/>
      <c r="BK566" s="267"/>
      <c r="BL566" s="267"/>
      <c r="BM566" s="267"/>
      <c r="BN566" s="267"/>
      <c r="BO566" s="267"/>
      <c r="BP566" s="267"/>
      <c r="BQ566" s="267"/>
      <c r="BR566" s="267"/>
      <c r="BS566" s="267"/>
      <c r="BT566" s="267"/>
      <c r="BU566" s="267"/>
      <c r="BV566" s="267"/>
      <c r="BW566" s="267"/>
      <c r="BX566" s="267"/>
      <c r="BY566" s="267"/>
      <c r="BZ566" s="267"/>
    </row>
    <row r="567" spans="1:78">
      <c r="A567" s="267"/>
      <c r="B567" s="267"/>
      <c r="C567" s="267"/>
      <c r="D567" s="267"/>
      <c r="E567" s="293"/>
      <c r="F567" s="293"/>
      <c r="G567" s="293"/>
      <c r="H567" s="267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7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67"/>
      <c r="BN567" s="267"/>
      <c r="BO567" s="267"/>
      <c r="BP567" s="267"/>
      <c r="BQ567" s="267"/>
      <c r="BR567" s="267"/>
      <c r="BS567" s="267"/>
      <c r="BT567" s="267"/>
      <c r="BU567" s="267"/>
      <c r="BV567" s="267"/>
      <c r="BW567" s="267"/>
      <c r="BX567" s="267"/>
      <c r="BY567" s="267"/>
      <c r="BZ567" s="267"/>
    </row>
    <row r="568" spans="1:78">
      <c r="A568" s="267"/>
      <c r="B568" s="267"/>
      <c r="C568" s="267"/>
      <c r="D568" s="267"/>
      <c r="E568" s="293"/>
      <c r="F568" s="293"/>
      <c r="G568" s="293"/>
      <c r="H568" s="267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  <c r="AN568" s="267"/>
      <c r="AO568" s="267"/>
      <c r="AP568" s="267"/>
      <c r="AQ568" s="267"/>
      <c r="AR568" s="267"/>
      <c r="AS568" s="267"/>
      <c r="AT568" s="267"/>
      <c r="AU568" s="267"/>
      <c r="AV568" s="267"/>
      <c r="AW568" s="267"/>
      <c r="AX568" s="267"/>
      <c r="AY568" s="267"/>
      <c r="AZ568" s="267"/>
      <c r="BA568" s="267"/>
      <c r="BB568" s="267"/>
      <c r="BC568" s="267"/>
      <c r="BD568" s="267"/>
      <c r="BE568" s="267"/>
      <c r="BF568" s="267"/>
      <c r="BG568" s="267"/>
      <c r="BH568" s="267"/>
      <c r="BI568" s="267"/>
      <c r="BJ568" s="267"/>
      <c r="BK568" s="267"/>
      <c r="BL568" s="267"/>
      <c r="BM568" s="267"/>
      <c r="BN568" s="267"/>
      <c r="BO568" s="267"/>
      <c r="BP568" s="267"/>
      <c r="BQ568" s="267"/>
      <c r="BR568" s="267"/>
      <c r="BS568" s="267"/>
      <c r="BT568" s="267"/>
      <c r="BU568" s="267"/>
      <c r="BV568" s="267"/>
      <c r="BW568" s="267"/>
      <c r="BX568" s="267"/>
      <c r="BY568" s="267"/>
      <c r="BZ568" s="267"/>
    </row>
    <row r="569" spans="1:78">
      <c r="A569" s="267"/>
      <c r="B569" s="267"/>
      <c r="C569" s="267"/>
      <c r="D569" s="267"/>
      <c r="E569" s="293"/>
      <c r="F569" s="293"/>
      <c r="G569" s="293"/>
      <c r="H569" s="267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  <c r="AN569" s="267"/>
      <c r="AO569" s="267"/>
      <c r="AP569" s="267"/>
      <c r="AQ569" s="267"/>
      <c r="AR569" s="267"/>
      <c r="AS569" s="267"/>
      <c r="AT569" s="267"/>
      <c r="AU569" s="267"/>
      <c r="AV569" s="267"/>
      <c r="AW569" s="267"/>
      <c r="AX569" s="267"/>
      <c r="AY569" s="267"/>
      <c r="AZ569" s="267"/>
      <c r="BA569" s="267"/>
      <c r="BB569" s="267"/>
      <c r="BC569" s="267"/>
      <c r="BD569" s="267"/>
      <c r="BE569" s="267"/>
      <c r="BF569" s="267"/>
      <c r="BG569" s="267"/>
      <c r="BH569" s="267"/>
      <c r="BI569" s="267"/>
      <c r="BJ569" s="267"/>
      <c r="BK569" s="267"/>
      <c r="BL569" s="267"/>
      <c r="BM569" s="267"/>
      <c r="BN569" s="267"/>
      <c r="BO569" s="267"/>
      <c r="BP569" s="267"/>
      <c r="BQ569" s="267"/>
      <c r="BR569" s="267"/>
      <c r="BS569" s="267"/>
      <c r="BT569" s="267"/>
      <c r="BU569" s="267"/>
      <c r="BV569" s="267"/>
      <c r="BW569" s="267"/>
      <c r="BX569" s="267"/>
      <c r="BY569" s="267"/>
      <c r="BZ569" s="267"/>
    </row>
    <row r="570" spans="1:78">
      <c r="A570" s="267"/>
      <c r="B570" s="267"/>
      <c r="C570" s="267"/>
      <c r="D570" s="267"/>
      <c r="E570" s="293"/>
      <c r="F570" s="293"/>
      <c r="G570" s="293"/>
      <c r="H570" s="267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7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67"/>
      <c r="BN570" s="267"/>
      <c r="BO570" s="267"/>
      <c r="BP570" s="267"/>
      <c r="BQ570" s="267"/>
      <c r="BR570" s="267"/>
      <c r="BS570" s="267"/>
      <c r="BT570" s="267"/>
      <c r="BU570" s="267"/>
      <c r="BV570" s="267"/>
      <c r="BW570" s="267"/>
      <c r="BX570" s="267"/>
      <c r="BY570" s="267"/>
      <c r="BZ570" s="267"/>
    </row>
    <row r="571" spans="1:78">
      <c r="A571" s="267"/>
      <c r="B571" s="267"/>
      <c r="C571" s="267"/>
      <c r="D571" s="267"/>
      <c r="E571" s="293"/>
      <c r="F571" s="293"/>
      <c r="G571" s="293"/>
      <c r="H571" s="267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  <c r="AN571" s="267"/>
      <c r="AO571" s="267"/>
      <c r="AP571" s="267"/>
      <c r="AQ571" s="267"/>
      <c r="AR571" s="267"/>
      <c r="AS571" s="267"/>
      <c r="AT571" s="267"/>
      <c r="AU571" s="267"/>
      <c r="AV571" s="267"/>
      <c r="AW571" s="267"/>
      <c r="AX571" s="267"/>
      <c r="AY571" s="267"/>
      <c r="AZ571" s="267"/>
      <c r="BA571" s="267"/>
      <c r="BB571" s="267"/>
      <c r="BC571" s="267"/>
      <c r="BD571" s="267"/>
      <c r="BE571" s="267"/>
      <c r="BF571" s="267"/>
      <c r="BG571" s="267"/>
      <c r="BH571" s="267"/>
      <c r="BI571" s="267"/>
      <c r="BJ571" s="267"/>
      <c r="BK571" s="267"/>
      <c r="BL571" s="267"/>
      <c r="BM571" s="267"/>
      <c r="BN571" s="267"/>
      <c r="BO571" s="267"/>
      <c r="BP571" s="267"/>
      <c r="BQ571" s="267"/>
      <c r="BR571" s="267"/>
      <c r="BS571" s="267"/>
      <c r="BT571" s="267"/>
      <c r="BU571" s="267"/>
      <c r="BV571" s="267"/>
      <c r="BW571" s="267"/>
      <c r="BX571" s="267"/>
      <c r="BY571" s="267"/>
      <c r="BZ571" s="267"/>
    </row>
    <row r="572" spans="1:78">
      <c r="A572" s="267"/>
      <c r="B572" s="267"/>
      <c r="C572" s="267"/>
      <c r="D572" s="267"/>
      <c r="E572" s="293"/>
      <c r="F572" s="293"/>
      <c r="G572" s="293"/>
      <c r="H572" s="267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  <c r="AN572" s="267"/>
      <c r="AO572" s="267"/>
      <c r="AP572" s="267"/>
      <c r="AQ572" s="267"/>
      <c r="AR572" s="267"/>
      <c r="AS572" s="267"/>
      <c r="AT572" s="267"/>
      <c r="AU572" s="267"/>
      <c r="AV572" s="267"/>
      <c r="AW572" s="267"/>
      <c r="AX572" s="267"/>
      <c r="AY572" s="267"/>
      <c r="AZ572" s="267"/>
      <c r="BA572" s="267"/>
      <c r="BB572" s="267"/>
      <c r="BC572" s="267"/>
      <c r="BD572" s="267"/>
      <c r="BE572" s="267"/>
      <c r="BF572" s="267"/>
      <c r="BG572" s="267"/>
      <c r="BH572" s="267"/>
      <c r="BI572" s="267"/>
      <c r="BJ572" s="267"/>
      <c r="BK572" s="267"/>
      <c r="BL572" s="267"/>
      <c r="BM572" s="267"/>
      <c r="BN572" s="267"/>
      <c r="BO572" s="267"/>
      <c r="BP572" s="267"/>
      <c r="BQ572" s="267"/>
      <c r="BR572" s="267"/>
      <c r="BS572" s="267"/>
      <c r="BT572" s="267"/>
      <c r="BU572" s="267"/>
      <c r="BV572" s="267"/>
      <c r="BW572" s="267"/>
      <c r="BX572" s="267"/>
      <c r="BY572" s="267"/>
      <c r="BZ572" s="267"/>
    </row>
    <row r="573" spans="1:78">
      <c r="A573" s="267"/>
      <c r="B573" s="267"/>
      <c r="C573" s="267"/>
      <c r="D573" s="267"/>
      <c r="E573" s="293"/>
      <c r="F573" s="293"/>
      <c r="G573" s="293"/>
      <c r="H573" s="267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7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67"/>
      <c r="BN573" s="267"/>
      <c r="BO573" s="267"/>
      <c r="BP573" s="267"/>
      <c r="BQ573" s="267"/>
      <c r="BR573" s="267"/>
      <c r="BS573" s="267"/>
      <c r="BT573" s="267"/>
      <c r="BU573" s="267"/>
      <c r="BV573" s="267"/>
      <c r="BW573" s="267"/>
      <c r="BX573" s="267"/>
      <c r="BY573" s="267"/>
      <c r="BZ573" s="267"/>
    </row>
    <row r="574" spans="1:78">
      <c r="A574" s="267"/>
      <c r="B574" s="267"/>
      <c r="C574" s="267"/>
      <c r="D574" s="267"/>
      <c r="E574" s="293"/>
      <c r="F574" s="293"/>
      <c r="G574" s="293"/>
      <c r="H574" s="267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  <c r="AN574" s="267"/>
      <c r="AO574" s="267"/>
      <c r="AP574" s="267"/>
      <c r="AQ574" s="267"/>
      <c r="AR574" s="267"/>
      <c r="AS574" s="267"/>
      <c r="AT574" s="267"/>
      <c r="AU574" s="267"/>
      <c r="AV574" s="267"/>
      <c r="AW574" s="267"/>
      <c r="AX574" s="267"/>
      <c r="AY574" s="267"/>
      <c r="AZ574" s="267"/>
      <c r="BA574" s="267"/>
      <c r="BB574" s="267"/>
      <c r="BC574" s="267"/>
      <c r="BD574" s="267"/>
      <c r="BE574" s="267"/>
      <c r="BF574" s="267"/>
      <c r="BG574" s="267"/>
      <c r="BH574" s="267"/>
      <c r="BI574" s="267"/>
      <c r="BJ574" s="267"/>
      <c r="BK574" s="267"/>
      <c r="BL574" s="267"/>
      <c r="BM574" s="267"/>
      <c r="BN574" s="267"/>
      <c r="BO574" s="267"/>
      <c r="BP574" s="267"/>
      <c r="BQ574" s="267"/>
      <c r="BR574" s="267"/>
      <c r="BS574" s="267"/>
      <c r="BT574" s="267"/>
      <c r="BU574" s="267"/>
      <c r="BV574" s="267"/>
      <c r="BW574" s="267"/>
      <c r="BX574" s="267"/>
      <c r="BY574" s="267"/>
      <c r="BZ574" s="267"/>
    </row>
    <row r="575" spans="1:78">
      <c r="A575" s="267"/>
      <c r="B575" s="267"/>
      <c r="C575" s="267"/>
      <c r="D575" s="267"/>
      <c r="E575" s="293"/>
      <c r="F575" s="293"/>
      <c r="G575" s="293"/>
      <c r="H575" s="267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  <c r="AN575" s="267"/>
      <c r="AO575" s="267"/>
      <c r="AP575" s="267"/>
      <c r="AQ575" s="267"/>
      <c r="AR575" s="267"/>
      <c r="AS575" s="267"/>
      <c r="AT575" s="267"/>
      <c r="AU575" s="267"/>
      <c r="AV575" s="267"/>
      <c r="AW575" s="267"/>
      <c r="AX575" s="267"/>
      <c r="AY575" s="267"/>
      <c r="AZ575" s="267"/>
      <c r="BA575" s="267"/>
      <c r="BB575" s="267"/>
      <c r="BC575" s="267"/>
      <c r="BD575" s="267"/>
      <c r="BE575" s="267"/>
      <c r="BF575" s="267"/>
      <c r="BG575" s="267"/>
      <c r="BH575" s="267"/>
      <c r="BI575" s="267"/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7"/>
    </row>
    <row r="576" spans="1:78">
      <c r="A576" s="267"/>
      <c r="B576" s="267"/>
      <c r="C576" s="267"/>
      <c r="D576" s="267"/>
      <c r="E576" s="293"/>
      <c r="F576" s="293"/>
      <c r="G576" s="293"/>
      <c r="H576" s="267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7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67"/>
      <c r="BN576" s="267"/>
      <c r="BO576" s="267"/>
      <c r="BP576" s="267"/>
      <c r="BQ576" s="267"/>
      <c r="BR576" s="267"/>
      <c r="BS576" s="267"/>
      <c r="BT576" s="267"/>
      <c r="BU576" s="267"/>
      <c r="BV576" s="267"/>
      <c r="BW576" s="267"/>
      <c r="BX576" s="267"/>
      <c r="BY576" s="267"/>
      <c r="BZ576" s="267"/>
    </row>
    <row r="577" spans="1:78">
      <c r="A577" s="267"/>
      <c r="B577" s="267"/>
      <c r="C577" s="267"/>
      <c r="D577" s="267"/>
      <c r="E577" s="293"/>
      <c r="F577" s="293"/>
      <c r="G577" s="293"/>
      <c r="H577" s="267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  <c r="AN577" s="267"/>
      <c r="AO577" s="267"/>
      <c r="AP577" s="267"/>
      <c r="AQ577" s="267"/>
      <c r="AR577" s="267"/>
      <c r="AS577" s="267"/>
      <c r="AT577" s="267"/>
      <c r="AU577" s="267"/>
      <c r="AV577" s="267"/>
      <c r="AW577" s="267"/>
      <c r="AX577" s="267"/>
      <c r="AY577" s="267"/>
      <c r="AZ577" s="267"/>
      <c r="BA577" s="267"/>
      <c r="BB577" s="267"/>
      <c r="BC577" s="267"/>
      <c r="BD577" s="267"/>
      <c r="BE577" s="267"/>
      <c r="BF577" s="267"/>
      <c r="BG577" s="267"/>
      <c r="BH577" s="267"/>
      <c r="BI577" s="267"/>
      <c r="BJ577" s="267"/>
      <c r="BK577" s="267"/>
      <c r="BL577" s="267"/>
      <c r="BM577" s="267"/>
      <c r="BN577" s="267"/>
      <c r="BO577" s="267"/>
      <c r="BP577" s="267"/>
      <c r="BQ577" s="267"/>
      <c r="BR577" s="267"/>
      <c r="BS577" s="267"/>
      <c r="BT577" s="267"/>
      <c r="BU577" s="267"/>
      <c r="BV577" s="267"/>
      <c r="BW577" s="267"/>
      <c r="BX577" s="267"/>
      <c r="BY577" s="267"/>
      <c r="BZ577" s="267"/>
    </row>
    <row r="578" spans="1:78">
      <c r="A578" s="267"/>
      <c r="B578" s="267"/>
      <c r="C578" s="267"/>
      <c r="D578" s="267"/>
      <c r="E578" s="293"/>
      <c r="F578" s="293"/>
      <c r="G578" s="293"/>
      <c r="H578" s="267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  <c r="AN578" s="267"/>
      <c r="AO578" s="267"/>
      <c r="AP578" s="267"/>
      <c r="AQ578" s="267"/>
      <c r="AR578" s="267"/>
      <c r="AS578" s="267"/>
      <c r="AT578" s="267"/>
      <c r="AU578" s="267"/>
      <c r="AV578" s="267"/>
      <c r="AW578" s="267"/>
      <c r="AX578" s="267"/>
      <c r="AY578" s="267"/>
      <c r="AZ578" s="267"/>
      <c r="BA578" s="267"/>
      <c r="BB578" s="267"/>
      <c r="BC578" s="267"/>
      <c r="BD578" s="267"/>
      <c r="BE578" s="267"/>
      <c r="BF578" s="267"/>
      <c r="BG578" s="267"/>
      <c r="BH578" s="267"/>
      <c r="BI578" s="267"/>
      <c r="BJ578" s="267"/>
      <c r="BK578" s="267"/>
      <c r="BL578" s="267"/>
      <c r="BM578" s="267"/>
      <c r="BN578" s="267"/>
      <c r="BO578" s="267"/>
      <c r="BP578" s="267"/>
      <c r="BQ578" s="267"/>
      <c r="BR578" s="267"/>
      <c r="BS578" s="267"/>
      <c r="BT578" s="267"/>
      <c r="BU578" s="267"/>
      <c r="BV578" s="267"/>
      <c r="BW578" s="267"/>
      <c r="BX578" s="267"/>
      <c r="BY578" s="267"/>
      <c r="BZ578" s="267"/>
    </row>
    <row r="579" spans="1:78">
      <c r="A579" s="267"/>
      <c r="B579" s="267"/>
      <c r="C579" s="267"/>
      <c r="D579" s="267"/>
      <c r="E579" s="293"/>
      <c r="F579" s="293"/>
      <c r="G579" s="293"/>
      <c r="H579" s="267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7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67"/>
      <c r="BN579" s="267"/>
      <c r="BO579" s="267"/>
      <c r="BP579" s="267"/>
      <c r="BQ579" s="267"/>
      <c r="BR579" s="267"/>
      <c r="BS579" s="267"/>
      <c r="BT579" s="267"/>
      <c r="BU579" s="267"/>
      <c r="BV579" s="267"/>
      <c r="BW579" s="267"/>
      <c r="BX579" s="267"/>
      <c r="BY579" s="267"/>
      <c r="BZ579" s="267"/>
    </row>
    <row r="580" spans="1:78">
      <c r="A580" s="267"/>
      <c r="B580" s="267"/>
      <c r="C580" s="267"/>
      <c r="D580" s="267"/>
      <c r="E580" s="293"/>
      <c r="F580" s="293"/>
      <c r="G580" s="293"/>
      <c r="H580" s="267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  <c r="AN580" s="267"/>
      <c r="AO580" s="267"/>
      <c r="AP580" s="267"/>
      <c r="AQ580" s="267"/>
      <c r="AR580" s="267"/>
      <c r="AS580" s="267"/>
      <c r="AT580" s="267"/>
      <c r="AU580" s="267"/>
      <c r="AV580" s="267"/>
      <c r="AW580" s="267"/>
      <c r="AX580" s="267"/>
      <c r="AY580" s="267"/>
      <c r="AZ580" s="267"/>
      <c r="BA580" s="267"/>
      <c r="BB580" s="267"/>
      <c r="BC580" s="267"/>
      <c r="BD580" s="267"/>
      <c r="BE580" s="267"/>
      <c r="BF580" s="267"/>
      <c r="BG580" s="267"/>
      <c r="BH580" s="267"/>
      <c r="BI580" s="267"/>
      <c r="BJ580" s="267"/>
      <c r="BK580" s="267"/>
      <c r="BL580" s="267"/>
      <c r="BM580" s="267"/>
      <c r="BN580" s="267"/>
      <c r="BO580" s="267"/>
      <c r="BP580" s="267"/>
      <c r="BQ580" s="267"/>
      <c r="BR580" s="267"/>
      <c r="BS580" s="267"/>
      <c r="BT580" s="267"/>
      <c r="BU580" s="267"/>
      <c r="BV580" s="267"/>
      <c r="BW580" s="267"/>
      <c r="BX580" s="267"/>
      <c r="BY580" s="267"/>
      <c r="BZ580" s="267"/>
    </row>
    <row r="581" spans="1:78">
      <c r="A581" s="267"/>
      <c r="B581" s="267"/>
      <c r="C581" s="267"/>
      <c r="D581" s="267"/>
      <c r="E581" s="293"/>
      <c r="F581" s="293"/>
      <c r="G581" s="293"/>
      <c r="H581" s="267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  <c r="AN581" s="267"/>
      <c r="AO581" s="267"/>
      <c r="AP581" s="267"/>
      <c r="AQ581" s="267"/>
      <c r="AR581" s="267"/>
      <c r="AS581" s="267"/>
      <c r="AT581" s="267"/>
      <c r="AU581" s="267"/>
      <c r="AV581" s="267"/>
      <c r="AW581" s="267"/>
      <c r="AX581" s="267"/>
      <c r="AY581" s="267"/>
      <c r="AZ581" s="267"/>
      <c r="BA581" s="267"/>
      <c r="BB581" s="267"/>
      <c r="BC581" s="267"/>
      <c r="BD581" s="267"/>
      <c r="BE581" s="267"/>
      <c r="BF581" s="267"/>
      <c r="BG581" s="267"/>
      <c r="BH581" s="267"/>
      <c r="BI581" s="267"/>
      <c r="BJ581" s="267"/>
      <c r="BK581" s="267"/>
      <c r="BL581" s="267"/>
      <c r="BM581" s="267"/>
      <c r="BN581" s="267"/>
      <c r="BO581" s="267"/>
      <c r="BP581" s="267"/>
      <c r="BQ581" s="267"/>
      <c r="BR581" s="267"/>
      <c r="BS581" s="267"/>
      <c r="BT581" s="267"/>
      <c r="BU581" s="267"/>
      <c r="BV581" s="267"/>
      <c r="BW581" s="267"/>
      <c r="BX581" s="267"/>
      <c r="BY581" s="267"/>
      <c r="BZ581" s="267"/>
    </row>
    <row r="582" spans="1:78">
      <c r="A582" s="267"/>
      <c r="B582" s="267"/>
      <c r="C582" s="267"/>
      <c r="D582" s="267"/>
      <c r="E582" s="293"/>
      <c r="F582" s="293"/>
      <c r="G582" s="293"/>
      <c r="H582" s="267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7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67"/>
      <c r="BN582" s="267"/>
      <c r="BO582" s="267"/>
      <c r="BP582" s="267"/>
      <c r="BQ582" s="267"/>
      <c r="BR582" s="267"/>
      <c r="BS582" s="267"/>
      <c r="BT582" s="267"/>
      <c r="BU582" s="267"/>
      <c r="BV582" s="267"/>
      <c r="BW582" s="267"/>
      <c r="BX582" s="267"/>
      <c r="BY582" s="267"/>
      <c r="BZ582" s="267"/>
    </row>
    <row r="583" spans="1:78">
      <c r="A583" s="267"/>
      <c r="B583" s="267"/>
      <c r="C583" s="267"/>
      <c r="D583" s="267"/>
      <c r="E583" s="293"/>
      <c r="F583" s="293"/>
      <c r="G583" s="293"/>
      <c r="H583" s="267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  <c r="AN583" s="267"/>
      <c r="AO583" s="267"/>
      <c r="AP583" s="267"/>
      <c r="AQ583" s="267"/>
      <c r="AR583" s="267"/>
      <c r="AS583" s="267"/>
      <c r="AT583" s="267"/>
      <c r="AU583" s="267"/>
      <c r="AV583" s="267"/>
      <c r="AW583" s="267"/>
      <c r="AX583" s="267"/>
      <c r="AY583" s="267"/>
      <c r="AZ583" s="267"/>
      <c r="BA583" s="267"/>
      <c r="BB583" s="267"/>
      <c r="BC583" s="267"/>
      <c r="BD583" s="267"/>
      <c r="BE583" s="267"/>
      <c r="BF583" s="267"/>
      <c r="BG583" s="267"/>
      <c r="BH583" s="267"/>
      <c r="BI583" s="267"/>
      <c r="BJ583" s="267"/>
      <c r="BK583" s="267"/>
      <c r="BL583" s="267"/>
      <c r="BM583" s="267"/>
      <c r="BN583" s="267"/>
      <c r="BO583" s="267"/>
      <c r="BP583" s="267"/>
      <c r="BQ583" s="267"/>
      <c r="BR583" s="267"/>
      <c r="BS583" s="267"/>
      <c r="BT583" s="267"/>
      <c r="BU583" s="267"/>
      <c r="BV583" s="267"/>
      <c r="BW583" s="267"/>
      <c r="BX583" s="267"/>
      <c r="BY583" s="267"/>
      <c r="BZ583" s="267"/>
    </row>
    <row r="584" spans="1:78">
      <c r="A584" s="267"/>
      <c r="B584" s="267"/>
      <c r="C584" s="267"/>
      <c r="D584" s="267"/>
      <c r="E584" s="293"/>
      <c r="F584" s="293"/>
      <c r="G584" s="293"/>
      <c r="H584" s="267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  <c r="AN584" s="267"/>
      <c r="AO584" s="267"/>
      <c r="AP584" s="267"/>
      <c r="AQ584" s="267"/>
      <c r="AR584" s="267"/>
      <c r="AS584" s="267"/>
      <c r="AT584" s="267"/>
      <c r="AU584" s="267"/>
      <c r="AV584" s="267"/>
      <c r="AW584" s="267"/>
      <c r="AX584" s="267"/>
      <c r="AY584" s="267"/>
      <c r="AZ584" s="267"/>
      <c r="BA584" s="267"/>
      <c r="BB584" s="267"/>
      <c r="BC584" s="267"/>
      <c r="BD584" s="267"/>
      <c r="BE584" s="267"/>
      <c r="BF584" s="267"/>
      <c r="BG584" s="267"/>
      <c r="BH584" s="267"/>
      <c r="BI584" s="267"/>
      <c r="BJ584" s="267"/>
      <c r="BK584" s="267"/>
      <c r="BL584" s="267"/>
      <c r="BM584" s="267"/>
      <c r="BN584" s="267"/>
      <c r="BO584" s="267"/>
      <c r="BP584" s="267"/>
      <c r="BQ584" s="267"/>
      <c r="BR584" s="267"/>
      <c r="BS584" s="267"/>
      <c r="BT584" s="267"/>
      <c r="BU584" s="267"/>
      <c r="BV584" s="267"/>
      <c r="BW584" s="267"/>
      <c r="BX584" s="267"/>
      <c r="BY584" s="267"/>
      <c r="BZ584" s="267"/>
    </row>
    <row r="585" spans="1:78">
      <c r="A585" s="267"/>
      <c r="B585" s="267"/>
      <c r="C585" s="267"/>
      <c r="D585" s="267"/>
      <c r="E585" s="293"/>
      <c r="F585" s="293"/>
      <c r="G585" s="293"/>
      <c r="H585" s="267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7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67"/>
      <c r="BN585" s="267"/>
      <c r="BO585" s="267"/>
      <c r="BP585" s="267"/>
      <c r="BQ585" s="267"/>
      <c r="BR585" s="267"/>
      <c r="BS585" s="267"/>
      <c r="BT585" s="267"/>
      <c r="BU585" s="267"/>
      <c r="BV585" s="267"/>
      <c r="BW585" s="267"/>
      <c r="BX585" s="267"/>
      <c r="BY585" s="267"/>
      <c r="BZ585" s="267"/>
    </row>
    <row r="586" spans="1:78">
      <c r="A586" s="267"/>
      <c r="B586" s="267"/>
      <c r="C586" s="267"/>
      <c r="D586" s="267"/>
      <c r="E586" s="293"/>
      <c r="F586" s="293"/>
      <c r="G586" s="293"/>
      <c r="H586" s="267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  <c r="AN586" s="267"/>
      <c r="AO586" s="267"/>
      <c r="AP586" s="267"/>
      <c r="AQ586" s="267"/>
      <c r="AR586" s="267"/>
      <c r="AS586" s="267"/>
      <c r="AT586" s="267"/>
      <c r="AU586" s="267"/>
      <c r="AV586" s="267"/>
      <c r="AW586" s="267"/>
      <c r="AX586" s="267"/>
      <c r="AY586" s="267"/>
      <c r="AZ586" s="267"/>
      <c r="BA586" s="267"/>
      <c r="BB586" s="267"/>
      <c r="BC586" s="267"/>
      <c r="BD586" s="267"/>
      <c r="BE586" s="267"/>
      <c r="BF586" s="267"/>
      <c r="BG586" s="267"/>
      <c r="BH586" s="267"/>
      <c r="BI586" s="267"/>
      <c r="BJ586" s="267"/>
      <c r="BK586" s="267"/>
      <c r="BL586" s="267"/>
      <c r="BM586" s="267"/>
      <c r="BN586" s="267"/>
      <c r="BO586" s="267"/>
      <c r="BP586" s="267"/>
      <c r="BQ586" s="267"/>
      <c r="BR586" s="267"/>
      <c r="BS586" s="267"/>
      <c r="BT586" s="267"/>
      <c r="BU586" s="267"/>
      <c r="BV586" s="267"/>
      <c r="BW586" s="267"/>
      <c r="BX586" s="267"/>
      <c r="BY586" s="267"/>
      <c r="BZ586" s="267"/>
    </row>
    <row r="587" spans="1:78">
      <c r="A587" s="267"/>
      <c r="B587" s="267"/>
      <c r="C587" s="267"/>
      <c r="D587" s="267"/>
      <c r="E587" s="293"/>
      <c r="F587" s="293"/>
      <c r="G587" s="293"/>
      <c r="H587" s="267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  <c r="AN587" s="267"/>
      <c r="AO587" s="267"/>
      <c r="AP587" s="267"/>
      <c r="AQ587" s="267"/>
      <c r="AR587" s="267"/>
      <c r="AS587" s="267"/>
      <c r="AT587" s="267"/>
      <c r="AU587" s="267"/>
      <c r="AV587" s="267"/>
      <c r="AW587" s="267"/>
      <c r="AX587" s="267"/>
      <c r="AY587" s="267"/>
      <c r="AZ587" s="267"/>
      <c r="BA587" s="267"/>
      <c r="BB587" s="267"/>
      <c r="BC587" s="267"/>
      <c r="BD587" s="267"/>
      <c r="BE587" s="267"/>
      <c r="BF587" s="267"/>
      <c r="BG587" s="267"/>
      <c r="BH587" s="267"/>
      <c r="BI587" s="267"/>
      <c r="BJ587" s="267"/>
      <c r="BK587" s="267"/>
      <c r="BL587" s="267"/>
      <c r="BM587" s="267"/>
      <c r="BN587" s="267"/>
      <c r="BO587" s="267"/>
      <c r="BP587" s="267"/>
      <c r="BQ587" s="267"/>
      <c r="BR587" s="267"/>
      <c r="BS587" s="267"/>
      <c r="BT587" s="267"/>
      <c r="BU587" s="267"/>
      <c r="BV587" s="267"/>
      <c r="BW587" s="267"/>
      <c r="BX587" s="267"/>
      <c r="BY587" s="267"/>
      <c r="BZ587" s="267"/>
    </row>
    <row r="588" spans="1:78">
      <c r="A588" s="267"/>
      <c r="B588" s="267"/>
      <c r="C588" s="267"/>
      <c r="D588" s="267"/>
      <c r="E588" s="293"/>
      <c r="F588" s="293"/>
      <c r="G588" s="293"/>
      <c r="H588" s="267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7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67"/>
      <c r="BN588" s="267"/>
      <c r="BO588" s="267"/>
      <c r="BP588" s="267"/>
      <c r="BQ588" s="267"/>
      <c r="BR588" s="267"/>
      <c r="BS588" s="267"/>
      <c r="BT588" s="267"/>
      <c r="BU588" s="267"/>
      <c r="BV588" s="267"/>
      <c r="BW588" s="267"/>
      <c r="BX588" s="267"/>
      <c r="BY588" s="267"/>
      <c r="BZ588" s="267"/>
    </row>
    <row r="589" spans="1:78">
      <c r="A589" s="267"/>
      <c r="B589" s="267"/>
      <c r="C589" s="267"/>
      <c r="D589" s="267"/>
      <c r="E589" s="293"/>
      <c r="F589" s="293"/>
      <c r="G589" s="293"/>
      <c r="H589" s="267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  <c r="AN589" s="267"/>
      <c r="AO589" s="267"/>
      <c r="AP589" s="267"/>
      <c r="AQ589" s="267"/>
      <c r="AR589" s="267"/>
      <c r="AS589" s="267"/>
      <c r="AT589" s="267"/>
      <c r="AU589" s="267"/>
      <c r="AV589" s="267"/>
      <c r="AW589" s="267"/>
      <c r="AX589" s="267"/>
      <c r="AY589" s="267"/>
      <c r="AZ589" s="267"/>
      <c r="BA589" s="267"/>
      <c r="BB589" s="267"/>
      <c r="BC589" s="267"/>
      <c r="BD589" s="267"/>
      <c r="BE589" s="267"/>
      <c r="BF589" s="267"/>
      <c r="BG589" s="267"/>
      <c r="BH589" s="267"/>
      <c r="BI589" s="267"/>
      <c r="BJ589" s="267"/>
      <c r="BK589" s="267"/>
      <c r="BL589" s="267"/>
      <c r="BM589" s="267"/>
      <c r="BN589" s="267"/>
      <c r="BO589" s="267"/>
      <c r="BP589" s="267"/>
      <c r="BQ589" s="267"/>
      <c r="BR589" s="267"/>
      <c r="BS589" s="267"/>
      <c r="BT589" s="267"/>
      <c r="BU589" s="267"/>
      <c r="BV589" s="267"/>
      <c r="BW589" s="267"/>
      <c r="BX589" s="267"/>
      <c r="BY589" s="267"/>
      <c r="BZ589" s="267"/>
    </row>
    <row r="590" spans="1:78">
      <c r="A590" s="267"/>
      <c r="B590" s="267"/>
      <c r="C590" s="267"/>
      <c r="D590" s="267"/>
      <c r="E590" s="293"/>
      <c r="F590" s="293"/>
      <c r="G590" s="293"/>
      <c r="H590" s="267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  <c r="AN590" s="267"/>
      <c r="AO590" s="267"/>
      <c r="AP590" s="267"/>
      <c r="AQ590" s="267"/>
      <c r="AR590" s="267"/>
      <c r="AS590" s="267"/>
      <c r="AT590" s="267"/>
      <c r="AU590" s="267"/>
      <c r="AV590" s="267"/>
      <c r="AW590" s="267"/>
      <c r="AX590" s="267"/>
      <c r="AY590" s="267"/>
      <c r="AZ590" s="267"/>
      <c r="BA590" s="267"/>
      <c r="BB590" s="267"/>
      <c r="BC590" s="267"/>
      <c r="BD590" s="267"/>
      <c r="BE590" s="267"/>
      <c r="BF590" s="267"/>
      <c r="BG590" s="267"/>
      <c r="BH590" s="267"/>
      <c r="BI590" s="267"/>
      <c r="BJ590" s="267"/>
      <c r="BK590" s="267"/>
      <c r="BL590" s="267"/>
      <c r="BM590" s="267"/>
      <c r="BN590" s="267"/>
      <c r="BO590" s="267"/>
      <c r="BP590" s="267"/>
      <c r="BQ590" s="267"/>
      <c r="BR590" s="267"/>
      <c r="BS590" s="267"/>
      <c r="BT590" s="267"/>
      <c r="BU590" s="267"/>
      <c r="BV590" s="267"/>
      <c r="BW590" s="267"/>
      <c r="BX590" s="267"/>
      <c r="BY590" s="267"/>
      <c r="BZ590" s="267"/>
    </row>
    <row r="591" spans="1:78">
      <c r="A591" s="267"/>
      <c r="B591" s="267"/>
      <c r="C591" s="267"/>
      <c r="D591" s="267"/>
      <c r="E591" s="293"/>
      <c r="F591" s="293"/>
      <c r="G591" s="293"/>
      <c r="H591" s="267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7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67"/>
      <c r="BN591" s="267"/>
      <c r="BO591" s="267"/>
      <c r="BP591" s="267"/>
      <c r="BQ591" s="267"/>
      <c r="BR591" s="267"/>
      <c r="BS591" s="267"/>
      <c r="BT591" s="267"/>
      <c r="BU591" s="267"/>
      <c r="BV591" s="267"/>
      <c r="BW591" s="267"/>
      <c r="BX591" s="267"/>
      <c r="BY591" s="267"/>
      <c r="BZ591" s="267"/>
    </row>
    <row r="592" spans="1:78">
      <c r="A592" s="267"/>
      <c r="B592" s="267"/>
      <c r="C592" s="267"/>
      <c r="D592" s="267"/>
      <c r="E592" s="293"/>
      <c r="F592" s="293"/>
      <c r="G592" s="293"/>
      <c r="H592" s="267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  <c r="AN592" s="267"/>
      <c r="AO592" s="267"/>
      <c r="AP592" s="267"/>
      <c r="AQ592" s="267"/>
      <c r="AR592" s="267"/>
      <c r="AS592" s="267"/>
      <c r="AT592" s="267"/>
      <c r="AU592" s="267"/>
      <c r="AV592" s="267"/>
      <c r="AW592" s="267"/>
      <c r="AX592" s="267"/>
      <c r="AY592" s="267"/>
      <c r="AZ592" s="267"/>
      <c r="BA592" s="267"/>
      <c r="BB592" s="267"/>
      <c r="BC592" s="267"/>
      <c r="BD592" s="267"/>
      <c r="BE592" s="267"/>
      <c r="BF592" s="267"/>
      <c r="BG592" s="267"/>
      <c r="BH592" s="267"/>
      <c r="BI592" s="267"/>
      <c r="BJ592" s="267"/>
      <c r="BK592" s="267"/>
      <c r="BL592" s="267"/>
      <c r="BM592" s="267"/>
      <c r="BN592" s="267"/>
      <c r="BO592" s="267"/>
      <c r="BP592" s="267"/>
      <c r="BQ592" s="267"/>
      <c r="BR592" s="267"/>
      <c r="BS592" s="267"/>
      <c r="BT592" s="267"/>
      <c r="BU592" s="267"/>
      <c r="BV592" s="267"/>
      <c r="BW592" s="267"/>
      <c r="BX592" s="267"/>
      <c r="BY592" s="267"/>
      <c r="BZ592" s="267"/>
    </row>
    <row r="593" spans="1:78">
      <c r="A593" s="267"/>
      <c r="B593" s="267"/>
      <c r="C593" s="267"/>
      <c r="D593" s="267"/>
      <c r="E593" s="293"/>
      <c r="F593" s="293"/>
      <c r="G593" s="293"/>
      <c r="H593" s="267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  <c r="AN593" s="267"/>
      <c r="AO593" s="267"/>
      <c r="AP593" s="267"/>
      <c r="AQ593" s="267"/>
      <c r="AR593" s="267"/>
      <c r="AS593" s="267"/>
      <c r="AT593" s="267"/>
      <c r="AU593" s="267"/>
      <c r="AV593" s="267"/>
      <c r="AW593" s="267"/>
      <c r="AX593" s="267"/>
      <c r="AY593" s="267"/>
      <c r="AZ593" s="267"/>
      <c r="BA593" s="267"/>
      <c r="BB593" s="267"/>
      <c r="BC593" s="267"/>
      <c r="BD593" s="267"/>
      <c r="BE593" s="267"/>
      <c r="BF593" s="267"/>
      <c r="BG593" s="267"/>
      <c r="BH593" s="267"/>
      <c r="BI593" s="267"/>
      <c r="BJ593" s="267"/>
      <c r="BK593" s="267"/>
      <c r="BL593" s="267"/>
      <c r="BM593" s="267"/>
      <c r="BN593" s="267"/>
      <c r="BO593" s="267"/>
      <c r="BP593" s="267"/>
      <c r="BQ593" s="267"/>
      <c r="BR593" s="267"/>
      <c r="BS593" s="267"/>
      <c r="BT593" s="267"/>
      <c r="BU593" s="267"/>
      <c r="BV593" s="267"/>
      <c r="BW593" s="267"/>
      <c r="BX593" s="267"/>
      <c r="BY593" s="267"/>
      <c r="BZ593" s="267"/>
    </row>
    <row r="594" spans="1:78">
      <c r="A594" s="267"/>
      <c r="B594" s="267"/>
      <c r="C594" s="267"/>
      <c r="D594" s="267"/>
      <c r="E594" s="293"/>
      <c r="F594" s="293"/>
      <c r="G594" s="293"/>
      <c r="H594" s="267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7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67"/>
      <c r="BN594" s="267"/>
      <c r="BO594" s="267"/>
      <c r="BP594" s="267"/>
      <c r="BQ594" s="267"/>
      <c r="BR594" s="267"/>
      <c r="BS594" s="267"/>
      <c r="BT594" s="267"/>
      <c r="BU594" s="267"/>
      <c r="BV594" s="267"/>
      <c r="BW594" s="267"/>
      <c r="BX594" s="267"/>
      <c r="BY594" s="267"/>
      <c r="BZ594" s="267"/>
    </row>
    <row r="595" spans="1:78">
      <c r="A595" s="267"/>
      <c r="B595" s="267"/>
      <c r="C595" s="267"/>
      <c r="D595" s="267"/>
      <c r="E595" s="293"/>
      <c r="F595" s="293"/>
      <c r="G595" s="293"/>
      <c r="H595" s="267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  <c r="AN595" s="267"/>
      <c r="AO595" s="267"/>
      <c r="AP595" s="267"/>
      <c r="AQ595" s="267"/>
      <c r="AR595" s="267"/>
      <c r="AS595" s="267"/>
      <c r="AT595" s="267"/>
      <c r="AU595" s="267"/>
      <c r="AV595" s="267"/>
      <c r="AW595" s="267"/>
      <c r="AX595" s="267"/>
      <c r="AY595" s="267"/>
      <c r="AZ595" s="267"/>
      <c r="BA595" s="267"/>
      <c r="BB595" s="267"/>
      <c r="BC595" s="267"/>
      <c r="BD595" s="267"/>
      <c r="BE595" s="267"/>
      <c r="BF595" s="267"/>
      <c r="BG595" s="267"/>
      <c r="BH595" s="267"/>
      <c r="BI595" s="267"/>
      <c r="BJ595" s="267"/>
      <c r="BK595" s="267"/>
      <c r="BL595" s="267"/>
      <c r="BM595" s="267"/>
      <c r="BN595" s="267"/>
      <c r="BO595" s="267"/>
      <c r="BP595" s="267"/>
      <c r="BQ595" s="267"/>
      <c r="BR595" s="267"/>
      <c r="BS595" s="267"/>
      <c r="BT595" s="267"/>
      <c r="BU595" s="267"/>
      <c r="BV595" s="267"/>
      <c r="BW595" s="267"/>
      <c r="BX595" s="267"/>
      <c r="BY595" s="267"/>
      <c r="BZ595" s="267"/>
    </row>
    <row r="596" spans="1:78">
      <c r="A596" s="267"/>
      <c r="B596" s="267"/>
      <c r="C596" s="267"/>
      <c r="D596" s="267"/>
      <c r="E596" s="293"/>
      <c r="F596" s="293"/>
      <c r="G596" s="293"/>
      <c r="H596" s="267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  <c r="AN596" s="267"/>
      <c r="AO596" s="267"/>
      <c r="AP596" s="267"/>
      <c r="AQ596" s="267"/>
      <c r="AR596" s="267"/>
      <c r="AS596" s="267"/>
      <c r="AT596" s="267"/>
      <c r="AU596" s="267"/>
      <c r="AV596" s="267"/>
      <c r="AW596" s="267"/>
      <c r="AX596" s="267"/>
      <c r="AY596" s="267"/>
      <c r="AZ596" s="267"/>
      <c r="BA596" s="267"/>
      <c r="BB596" s="267"/>
      <c r="BC596" s="267"/>
      <c r="BD596" s="267"/>
      <c r="BE596" s="267"/>
      <c r="BF596" s="267"/>
      <c r="BG596" s="267"/>
      <c r="BH596" s="267"/>
      <c r="BI596" s="267"/>
      <c r="BJ596" s="267"/>
      <c r="BK596" s="267"/>
      <c r="BL596" s="267"/>
      <c r="BM596" s="267"/>
      <c r="BN596" s="267"/>
      <c r="BO596" s="267"/>
      <c r="BP596" s="267"/>
      <c r="BQ596" s="267"/>
      <c r="BR596" s="267"/>
      <c r="BS596" s="267"/>
      <c r="BT596" s="267"/>
      <c r="BU596" s="267"/>
      <c r="BV596" s="267"/>
      <c r="BW596" s="267"/>
      <c r="BX596" s="267"/>
      <c r="BY596" s="267"/>
      <c r="BZ596" s="267"/>
    </row>
    <row r="597" spans="1:78">
      <c r="A597" s="267"/>
      <c r="B597" s="267"/>
      <c r="C597" s="267"/>
      <c r="D597" s="267"/>
      <c r="E597" s="293"/>
      <c r="F597" s="293"/>
      <c r="G597" s="293"/>
      <c r="H597" s="267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7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67"/>
      <c r="BN597" s="267"/>
      <c r="BO597" s="267"/>
      <c r="BP597" s="267"/>
      <c r="BQ597" s="267"/>
      <c r="BR597" s="267"/>
      <c r="BS597" s="267"/>
      <c r="BT597" s="267"/>
      <c r="BU597" s="267"/>
      <c r="BV597" s="267"/>
      <c r="BW597" s="267"/>
      <c r="BX597" s="267"/>
      <c r="BY597" s="267"/>
      <c r="BZ597" s="267"/>
    </row>
    <row r="598" spans="1:78">
      <c r="A598" s="267"/>
      <c r="B598" s="267"/>
      <c r="C598" s="267"/>
      <c r="D598" s="267"/>
      <c r="E598" s="293"/>
      <c r="F598" s="293"/>
      <c r="G598" s="293"/>
      <c r="H598" s="267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  <c r="AN598" s="267"/>
      <c r="AO598" s="267"/>
      <c r="AP598" s="267"/>
      <c r="AQ598" s="267"/>
      <c r="AR598" s="267"/>
      <c r="AS598" s="267"/>
      <c r="AT598" s="267"/>
      <c r="AU598" s="267"/>
      <c r="AV598" s="267"/>
      <c r="AW598" s="267"/>
      <c r="AX598" s="267"/>
      <c r="AY598" s="267"/>
      <c r="AZ598" s="267"/>
      <c r="BA598" s="267"/>
      <c r="BB598" s="267"/>
      <c r="BC598" s="267"/>
      <c r="BD598" s="267"/>
      <c r="BE598" s="267"/>
      <c r="BF598" s="267"/>
      <c r="BG598" s="267"/>
      <c r="BH598" s="267"/>
      <c r="BI598" s="267"/>
      <c r="BJ598" s="267"/>
      <c r="BK598" s="267"/>
      <c r="BL598" s="267"/>
      <c r="BM598" s="267"/>
      <c r="BN598" s="267"/>
      <c r="BO598" s="267"/>
      <c r="BP598" s="267"/>
      <c r="BQ598" s="267"/>
      <c r="BR598" s="267"/>
      <c r="BS598" s="267"/>
      <c r="BT598" s="267"/>
      <c r="BU598" s="267"/>
      <c r="BV598" s="267"/>
      <c r="BW598" s="267"/>
      <c r="BX598" s="267"/>
      <c r="BY598" s="267"/>
      <c r="BZ598" s="267"/>
    </row>
    <row r="599" spans="1:78">
      <c r="A599" s="267"/>
      <c r="B599" s="267"/>
      <c r="C599" s="267"/>
      <c r="D599" s="267"/>
      <c r="E599" s="293"/>
      <c r="F599" s="293"/>
      <c r="G599" s="293"/>
      <c r="H599" s="267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  <c r="AN599" s="267"/>
      <c r="AO599" s="267"/>
      <c r="AP599" s="267"/>
      <c r="AQ599" s="267"/>
      <c r="AR599" s="267"/>
      <c r="AS599" s="267"/>
      <c r="AT599" s="267"/>
      <c r="AU599" s="267"/>
      <c r="AV599" s="267"/>
      <c r="AW599" s="267"/>
      <c r="AX599" s="267"/>
      <c r="AY599" s="267"/>
      <c r="AZ599" s="267"/>
      <c r="BA599" s="267"/>
      <c r="BB599" s="267"/>
      <c r="BC599" s="267"/>
      <c r="BD599" s="267"/>
      <c r="BE599" s="267"/>
      <c r="BF599" s="267"/>
      <c r="BG599" s="267"/>
      <c r="BH599" s="267"/>
      <c r="BI599" s="267"/>
      <c r="BJ599" s="267"/>
      <c r="BK599" s="267"/>
      <c r="BL599" s="267"/>
      <c r="BM599" s="267"/>
      <c r="BN599" s="267"/>
      <c r="BO599" s="267"/>
      <c r="BP599" s="267"/>
      <c r="BQ599" s="267"/>
      <c r="BR599" s="267"/>
      <c r="BS599" s="267"/>
      <c r="BT599" s="267"/>
      <c r="BU599" s="267"/>
      <c r="BV599" s="267"/>
      <c r="BW599" s="267"/>
      <c r="BX599" s="267"/>
      <c r="BY599" s="267"/>
      <c r="BZ599" s="267"/>
    </row>
    <row r="600" spans="1:78">
      <c r="A600" s="267"/>
      <c r="B600" s="267"/>
      <c r="C600" s="267"/>
      <c r="D600" s="267"/>
      <c r="E600" s="293"/>
      <c r="F600" s="293"/>
      <c r="G600" s="293"/>
      <c r="H600" s="267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7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67"/>
      <c r="BN600" s="267"/>
      <c r="BO600" s="267"/>
      <c r="BP600" s="267"/>
      <c r="BQ600" s="267"/>
      <c r="BR600" s="267"/>
      <c r="BS600" s="267"/>
      <c r="BT600" s="267"/>
      <c r="BU600" s="267"/>
      <c r="BV600" s="267"/>
      <c r="BW600" s="267"/>
      <c r="BX600" s="267"/>
      <c r="BY600" s="267"/>
      <c r="BZ600" s="267"/>
    </row>
    <row r="601" spans="1:78">
      <c r="A601" s="267"/>
      <c r="B601" s="267"/>
      <c r="C601" s="267"/>
      <c r="D601" s="267"/>
      <c r="E601" s="293"/>
      <c r="F601" s="293"/>
      <c r="G601" s="293"/>
      <c r="H601" s="267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  <c r="AN601" s="267"/>
      <c r="AO601" s="267"/>
      <c r="AP601" s="267"/>
      <c r="AQ601" s="267"/>
      <c r="AR601" s="267"/>
      <c r="AS601" s="267"/>
      <c r="AT601" s="267"/>
      <c r="AU601" s="267"/>
      <c r="AV601" s="267"/>
      <c r="AW601" s="267"/>
      <c r="AX601" s="267"/>
      <c r="AY601" s="267"/>
      <c r="AZ601" s="267"/>
      <c r="BA601" s="267"/>
      <c r="BB601" s="267"/>
      <c r="BC601" s="267"/>
      <c r="BD601" s="267"/>
      <c r="BE601" s="267"/>
      <c r="BF601" s="267"/>
      <c r="BG601" s="267"/>
      <c r="BH601" s="267"/>
      <c r="BI601" s="267"/>
      <c r="BJ601" s="267"/>
      <c r="BK601" s="267"/>
      <c r="BL601" s="267"/>
      <c r="BM601" s="267"/>
      <c r="BN601" s="267"/>
      <c r="BO601" s="267"/>
      <c r="BP601" s="267"/>
      <c r="BQ601" s="267"/>
      <c r="BR601" s="267"/>
      <c r="BS601" s="267"/>
      <c r="BT601" s="267"/>
      <c r="BU601" s="267"/>
      <c r="BV601" s="267"/>
      <c r="BW601" s="267"/>
      <c r="BX601" s="267"/>
      <c r="BY601" s="267"/>
      <c r="BZ601" s="267"/>
    </row>
    <row r="602" spans="1:78">
      <c r="A602" s="267"/>
      <c r="B602" s="267"/>
      <c r="C602" s="267"/>
      <c r="D602" s="267"/>
      <c r="E602" s="293"/>
      <c r="F602" s="293"/>
      <c r="G602" s="293"/>
      <c r="H602" s="267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  <c r="AN602" s="267"/>
      <c r="AO602" s="267"/>
      <c r="AP602" s="267"/>
      <c r="AQ602" s="267"/>
      <c r="AR602" s="267"/>
      <c r="AS602" s="267"/>
      <c r="AT602" s="267"/>
      <c r="AU602" s="267"/>
      <c r="AV602" s="267"/>
      <c r="AW602" s="267"/>
      <c r="AX602" s="267"/>
      <c r="AY602" s="267"/>
      <c r="AZ602" s="267"/>
      <c r="BA602" s="267"/>
      <c r="BB602" s="267"/>
      <c r="BC602" s="267"/>
      <c r="BD602" s="267"/>
      <c r="BE602" s="267"/>
      <c r="BF602" s="267"/>
      <c r="BG602" s="267"/>
      <c r="BH602" s="267"/>
      <c r="BI602" s="267"/>
      <c r="BJ602" s="267"/>
      <c r="BK602" s="267"/>
      <c r="BL602" s="267"/>
      <c r="BM602" s="267"/>
      <c r="BN602" s="267"/>
      <c r="BO602" s="267"/>
      <c r="BP602" s="267"/>
      <c r="BQ602" s="267"/>
      <c r="BR602" s="267"/>
      <c r="BS602" s="267"/>
      <c r="BT602" s="267"/>
      <c r="BU602" s="267"/>
      <c r="BV602" s="267"/>
      <c r="BW602" s="267"/>
      <c r="BX602" s="267"/>
      <c r="BY602" s="267"/>
      <c r="BZ602" s="267"/>
    </row>
    <row r="603" spans="1:78">
      <c r="A603" s="267"/>
      <c r="B603" s="267"/>
      <c r="C603" s="267"/>
      <c r="D603" s="267"/>
      <c r="E603" s="293"/>
      <c r="F603" s="293"/>
      <c r="G603" s="293"/>
      <c r="H603" s="267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7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67"/>
      <c r="BN603" s="267"/>
      <c r="BO603" s="267"/>
      <c r="BP603" s="267"/>
      <c r="BQ603" s="267"/>
      <c r="BR603" s="267"/>
      <c r="BS603" s="267"/>
      <c r="BT603" s="267"/>
      <c r="BU603" s="267"/>
      <c r="BV603" s="267"/>
      <c r="BW603" s="267"/>
      <c r="BX603" s="267"/>
      <c r="BY603" s="267"/>
      <c r="BZ603" s="267"/>
    </row>
    <row r="604" spans="1:78">
      <c r="A604" s="267"/>
      <c r="B604" s="267"/>
      <c r="C604" s="267"/>
      <c r="D604" s="267"/>
      <c r="E604" s="293"/>
      <c r="F604" s="293"/>
      <c r="G604" s="293"/>
      <c r="H604" s="267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  <c r="AN604" s="267"/>
      <c r="AO604" s="267"/>
      <c r="AP604" s="267"/>
      <c r="AQ604" s="267"/>
      <c r="AR604" s="267"/>
      <c r="AS604" s="267"/>
      <c r="AT604" s="267"/>
      <c r="AU604" s="267"/>
      <c r="AV604" s="267"/>
      <c r="AW604" s="267"/>
      <c r="AX604" s="267"/>
      <c r="AY604" s="267"/>
      <c r="AZ604" s="267"/>
      <c r="BA604" s="267"/>
      <c r="BB604" s="267"/>
      <c r="BC604" s="267"/>
      <c r="BD604" s="267"/>
      <c r="BE604" s="267"/>
      <c r="BF604" s="267"/>
      <c r="BG604" s="267"/>
      <c r="BH604" s="267"/>
      <c r="BI604" s="267"/>
      <c r="BJ604" s="267"/>
      <c r="BK604" s="267"/>
      <c r="BL604" s="267"/>
      <c r="BM604" s="267"/>
      <c r="BN604" s="267"/>
      <c r="BO604" s="267"/>
      <c r="BP604" s="267"/>
      <c r="BQ604" s="267"/>
      <c r="BR604" s="267"/>
      <c r="BS604" s="267"/>
      <c r="BT604" s="267"/>
      <c r="BU604" s="267"/>
      <c r="BV604" s="267"/>
      <c r="BW604" s="267"/>
      <c r="BX604" s="267"/>
      <c r="BY604" s="267"/>
      <c r="BZ604" s="267"/>
    </row>
    <row r="605" spans="1:78">
      <c r="A605" s="267"/>
      <c r="B605" s="267"/>
      <c r="C605" s="267"/>
      <c r="D605" s="267"/>
      <c r="E605" s="293"/>
      <c r="F605" s="293"/>
      <c r="G605" s="293"/>
      <c r="H605" s="267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  <c r="AN605" s="267"/>
      <c r="AO605" s="267"/>
      <c r="AP605" s="267"/>
      <c r="AQ605" s="267"/>
      <c r="AR605" s="267"/>
      <c r="AS605" s="267"/>
      <c r="AT605" s="267"/>
      <c r="AU605" s="267"/>
      <c r="AV605" s="267"/>
      <c r="AW605" s="267"/>
      <c r="AX605" s="267"/>
      <c r="AY605" s="267"/>
      <c r="AZ605" s="267"/>
      <c r="BA605" s="267"/>
      <c r="BB605" s="267"/>
      <c r="BC605" s="267"/>
      <c r="BD605" s="267"/>
      <c r="BE605" s="267"/>
      <c r="BF605" s="267"/>
      <c r="BG605" s="267"/>
      <c r="BH605" s="267"/>
      <c r="BI605" s="267"/>
      <c r="BJ605" s="267"/>
      <c r="BK605" s="267"/>
      <c r="BL605" s="267"/>
      <c r="BM605" s="267"/>
      <c r="BN605" s="267"/>
      <c r="BO605" s="267"/>
      <c r="BP605" s="267"/>
      <c r="BQ605" s="267"/>
      <c r="BR605" s="267"/>
      <c r="BS605" s="267"/>
      <c r="BT605" s="267"/>
      <c r="BU605" s="267"/>
      <c r="BV605" s="267"/>
      <c r="BW605" s="267"/>
      <c r="BX605" s="267"/>
      <c r="BY605" s="267"/>
      <c r="BZ605" s="267"/>
    </row>
    <row r="606" spans="1:78">
      <c r="A606" s="267"/>
      <c r="B606" s="267"/>
      <c r="C606" s="267"/>
      <c r="D606" s="267"/>
      <c r="E606" s="293"/>
      <c r="F606" s="293"/>
      <c r="G606" s="293"/>
      <c r="H606" s="267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7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67"/>
      <c r="BN606" s="267"/>
      <c r="BO606" s="267"/>
      <c r="BP606" s="267"/>
      <c r="BQ606" s="267"/>
      <c r="BR606" s="267"/>
      <c r="BS606" s="267"/>
      <c r="BT606" s="267"/>
      <c r="BU606" s="267"/>
      <c r="BV606" s="267"/>
      <c r="BW606" s="267"/>
      <c r="BX606" s="267"/>
      <c r="BY606" s="267"/>
      <c r="BZ606" s="267"/>
    </row>
    <row r="607" spans="1:78">
      <c r="A607" s="267"/>
      <c r="B607" s="267"/>
      <c r="C607" s="267"/>
      <c r="D607" s="267"/>
      <c r="E607" s="293"/>
      <c r="F607" s="293"/>
      <c r="G607" s="293"/>
      <c r="H607" s="267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  <c r="AN607" s="267"/>
      <c r="AO607" s="267"/>
      <c r="AP607" s="267"/>
      <c r="AQ607" s="267"/>
      <c r="AR607" s="267"/>
      <c r="AS607" s="267"/>
      <c r="AT607" s="267"/>
      <c r="AU607" s="267"/>
      <c r="AV607" s="267"/>
      <c r="AW607" s="267"/>
      <c r="AX607" s="267"/>
      <c r="AY607" s="267"/>
      <c r="AZ607" s="267"/>
      <c r="BA607" s="267"/>
      <c r="BB607" s="267"/>
      <c r="BC607" s="267"/>
      <c r="BD607" s="267"/>
      <c r="BE607" s="267"/>
      <c r="BF607" s="267"/>
      <c r="BG607" s="267"/>
      <c r="BH607" s="267"/>
      <c r="BI607" s="267"/>
      <c r="BJ607" s="267"/>
      <c r="BK607" s="267"/>
      <c r="BL607" s="267"/>
      <c r="BM607" s="267"/>
      <c r="BN607" s="267"/>
      <c r="BO607" s="267"/>
      <c r="BP607" s="267"/>
      <c r="BQ607" s="267"/>
      <c r="BR607" s="267"/>
      <c r="BS607" s="267"/>
      <c r="BT607" s="267"/>
      <c r="BU607" s="267"/>
      <c r="BV607" s="267"/>
      <c r="BW607" s="267"/>
      <c r="BX607" s="267"/>
      <c r="BY607" s="267"/>
      <c r="BZ607" s="267"/>
    </row>
    <row r="608" spans="1:78">
      <c r="A608" s="267"/>
      <c r="B608" s="267"/>
      <c r="C608" s="267"/>
      <c r="D608" s="267"/>
      <c r="E608" s="293"/>
      <c r="F608" s="293"/>
      <c r="G608" s="293"/>
      <c r="H608" s="267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Q608" s="267"/>
      <c r="BR608" s="267"/>
      <c r="BS608" s="267"/>
      <c r="BT608" s="267"/>
      <c r="BU608" s="267"/>
      <c r="BV608" s="267"/>
      <c r="BW608" s="267"/>
      <c r="BX608" s="267"/>
      <c r="BY608" s="267"/>
      <c r="BZ608" s="267"/>
    </row>
    <row r="609" spans="1:78">
      <c r="A609" s="267"/>
      <c r="B609" s="267"/>
      <c r="C609" s="267"/>
      <c r="D609" s="267"/>
      <c r="E609" s="293"/>
      <c r="F609" s="293"/>
      <c r="G609" s="293"/>
      <c r="H609" s="267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  <c r="AN609" s="267"/>
      <c r="AO609" s="267"/>
      <c r="AP609" s="267"/>
      <c r="AQ609" s="267"/>
      <c r="AR609" s="267"/>
      <c r="AS609" s="267"/>
      <c r="AT609" s="267"/>
      <c r="AU609" s="267"/>
      <c r="AV609" s="267"/>
      <c r="AW609" s="267"/>
      <c r="AX609" s="267"/>
      <c r="AY609" s="267"/>
      <c r="AZ609" s="267"/>
      <c r="BA609" s="267"/>
      <c r="BB609" s="267"/>
      <c r="BC609" s="267"/>
      <c r="BD609" s="267"/>
      <c r="BE609" s="267"/>
      <c r="BF609" s="267"/>
      <c r="BG609" s="267"/>
      <c r="BH609" s="267"/>
      <c r="BI609" s="267"/>
      <c r="BJ609" s="267"/>
      <c r="BK609" s="267"/>
      <c r="BL609" s="267"/>
      <c r="BM609" s="267"/>
      <c r="BN609" s="267"/>
      <c r="BO609" s="267"/>
      <c r="BP609" s="267"/>
      <c r="BQ609" s="267"/>
      <c r="BR609" s="267"/>
      <c r="BS609" s="267"/>
      <c r="BT609" s="267"/>
      <c r="BU609" s="267"/>
      <c r="BV609" s="267"/>
      <c r="BW609" s="267"/>
      <c r="BX609" s="267"/>
      <c r="BY609" s="267"/>
      <c r="BZ609" s="267"/>
    </row>
    <row r="610" spans="1:78">
      <c r="A610" s="267"/>
      <c r="B610" s="267"/>
      <c r="C610" s="267"/>
      <c r="D610" s="267"/>
      <c r="E610" s="293"/>
      <c r="F610" s="293"/>
      <c r="G610" s="293"/>
      <c r="H610" s="267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  <c r="AN610" s="267"/>
      <c r="AO610" s="267"/>
      <c r="AP610" s="267"/>
      <c r="AQ610" s="267"/>
      <c r="AR610" s="267"/>
      <c r="AS610" s="267"/>
      <c r="AT610" s="267"/>
      <c r="AU610" s="267"/>
      <c r="AV610" s="267"/>
      <c r="AW610" s="267"/>
      <c r="AX610" s="267"/>
      <c r="AY610" s="267"/>
      <c r="AZ610" s="267"/>
      <c r="BA610" s="267"/>
      <c r="BB610" s="267"/>
      <c r="BC610" s="267"/>
      <c r="BD610" s="267"/>
      <c r="BE610" s="267"/>
      <c r="BF610" s="267"/>
      <c r="BG610" s="267"/>
      <c r="BH610" s="267"/>
      <c r="BI610" s="267"/>
      <c r="BJ610" s="267"/>
      <c r="BK610" s="267"/>
      <c r="BL610" s="267"/>
      <c r="BM610" s="267"/>
      <c r="BN610" s="267"/>
      <c r="BO610" s="267"/>
      <c r="BP610" s="267"/>
      <c r="BQ610" s="267"/>
      <c r="BR610" s="267"/>
      <c r="BS610" s="267"/>
      <c r="BT610" s="267"/>
      <c r="BU610" s="267"/>
      <c r="BV610" s="267"/>
      <c r="BW610" s="267"/>
      <c r="BX610" s="267"/>
      <c r="BY610" s="267"/>
      <c r="BZ610" s="267"/>
    </row>
    <row r="611" spans="1:78">
      <c r="A611" s="267"/>
      <c r="B611" s="267"/>
      <c r="C611" s="267"/>
      <c r="D611" s="267"/>
      <c r="E611" s="293"/>
      <c r="F611" s="293"/>
      <c r="G611" s="293"/>
      <c r="H611" s="267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  <c r="AN611" s="267"/>
      <c r="AO611" s="267"/>
      <c r="AP611" s="267"/>
      <c r="AQ611" s="267"/>
      <c r="AR611" s="267"/>
      <c r="AS611" s="267"/>
      <c r="AT611" s="267"/>
      <c r="AU611" s="267"/>
      <c r="AV611" s="267"/>
      <c r="AW611" s="267"/>
      <c r="AX611" s="267"/>
      <c r="AY611" s="267"/>
      <c r="AZ611" s="267"/>
      <c r="BA611" s="267"/>
      <c r="BB611" s="267"/>
      <c r="BC611" s="267"/>
      <c r="BD611" s="267"/>
      <c r="BE611" s="267"/>
      <c r="BF611" s="267"/>
      <c r="BG611" s="267"/>
      <c r="BH611" s="267"/>
      <c r="BI611" s="267"/>
      <c r="BJ611" s="267"/>
      <c r="BK611" s="267"/>
      <c r="BL611" s="267"/>
      <c r="BM611" s="267"/>
      <c r="BN611" s="267"/>
      <c r="BO611" s="267"/>
      <c r="BP611" s="267"/>
      <c r="BQ611" s="267"/>
      <c r="BR611" s="267"/>
      <c r="BS611" s="267"/>
      <c r="BT611" s="267"/>
      <c r="BU611" s="267"/>
      <c r="BV611" s="267"/>
      <c r="BW611" s="267"/>
      <c r="BX611" s="267"/>
      <c r="BY611" s="267"/>
      <c r="BZ611" s="267"/>
    </row>
    <row r="612" spans="1:78">
      <c r="A612" s="267"/>
      <c r="B612" s="267"/>
      <c r="C612" s="267"/>
      <c r="D612" s="267"/>
      <c r="E612" s="293"/>
      <c r="F612" s="293"/>
      <c r="G612" s="293"/>
      <c r="H612" s="267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  <c r="AN612" s="267"/>
      <c r="AO612" s="267"/>
      <c r="AP612" s="267"/>
      <c r="AQ612" s="267"/>
      <c r="AR612" s="267"/>
      <c r="AS612" s="267"/>
      <c r="AT612" s="267"/>
      <c r="AU612" s="267"/>
      <c r="AV612" s="267"/>
      <c r="AW612" s="267"/>
      <c r="AX612" s="267"/>
      <c r="AY612" s="267"/>
      <c r="AZ612" s="267"/>
      <c r="BA612" s="267"/>
      <c r="BB612" s="267"/>
      <c r="BC612" s="267"/>
      <c r="BD612" s="267"/>
      <c r="BE612" s="267"/>
      <c r="BF612" s="267"/>
      <c r="BG612" s="267"/>
      <c r="BH612" s="267"/>
      <c r="BI612" s="267"/>
      <c r="BJ612" s="267"/>
      <c r="BK612" s="267"/>
      <c r="BL612" s="267"/>
      <c r="BM612" s="267"/>
      <c r="BN612" s="267"/>
      <c r="BO612" s="267"/>
      <c r="BP612" s="267"/>
      <c r="BQ612" s="267"/>
      <c r="BR612" s="267"/>
      <c r="BS612" s="267"/>
      <c r="BT612" s="267"/>
      <c r="BU612" s="267"/>
      <c r="BV612" s="267"/>
      <c r="BW612" s="267"/>
      <c r="BX612" s="267"/>
      <c r="BY612" s="267"/>
      <c r="BZ612" s="267"/>
    </row>
    <row r="613" spans="1:78">
      <c r="A613" s="267"/>
      <c r="B613" s="267"/>
      <c r="C613" s="267"/>
      <c r="D613" s="267"/>
      <c r="E613" s="293"/>
      <c r="F613" s="293"/>
      <c r="G613" s="293"/>
      <c r="H613" s="267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  <c r="AN613" s="267"/>
      <c r="AO613" s="267"/>
      <c r="AP613" s="267"/>
      <c r="AQ613" s="267"/>
      <c r="AR613" s="267"/>
      <c r="AS613" s="267"/>
      <c r="AT613" s="267"/>
      <c r="AU613" s="267"/>
      <c r="AV613" s="267"/>
      <c r="AW613" s="267"/>
      <c r="AX613" s="267"/>
      <c r="AY613" s="267"/>
      <c r="AZ613" s="267"/>
      <c r="BA613" s="267"/>
      <c r="BB613" s="267"/>
      <c r="BC613" s="267"/>
      <c r="BD613" s="267"/>
      <c r="BE613" s="267"/>
      <c r="BF613" s="267"/>
      <c r="BG613" s="267"/>
      <c r="BH613" s="267"/>
      <c r="BI613" s="267"/>
      <c r="BJ613" s="267"/>
      <c r="BK613" s="267"/>
      <c r="BL613" s="267"/>
      <c r="BM613" s="267"/>
      <c r="BN613" s="267"/>
      <c r="BO613" s="267"/>
      <c r="BP613" s="267"/>
      <c r="BQ613" s="267"/>
      <c r="BR613" s="267"/>
      <c r="BS613" s="267"/>
      <c r="BT613" s="267"/>
      <c r="BU613" s="267"/>
      <c r="BV613" s="267"/>
      <c r="BW613" s="267"/>
      <c r="BX613" s="267"/>
      <c r="BY613" s="267"/>
      <c r="BZ613" s="267"/>
    </row>
    <row r="614" spans="1:78">
      <c r="A614" s="267"/>
      <c r="B614" s="267"/>
      <c r="C614" s="267"/>
      <c r="D614" s="267"/>
      <c r="E614" s="293"/>
      <c r="F614" s="293"/>
      <c r="G614" s="293"/>
      <c r="H614" s="267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Q614" s="267"/>
      <c r="BR614" s="267"/>
      <c r="BS614" s="267"/>
      <c r="BT614" s="267"/>
      <c r="BU614" s="267"/>
      <c r="BV614" s="267"/>
      <c r="BW614" s="267"/>
      <c r="BX614" s="267"/>
      <c r="BY614" s="267"/>
      <c r="BZ614" s="267"/>
    </row>
    <row r="615" spans="1:78">
      <c r="A615" s="267"/>
      <c r="B615" s="267"/>
      <c r="C615" s="267"/>
      <c r="D615" s="267"/>
      <c r="E615" s="293"/>
      <c r="F615" s="293"/>
      <c r="G615" s="293"/>
      <c r="H615" s="267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  <c r="AN615" s="267"/>
      <c r="AO615" s="267"/>
      <c r="AP615" s="267"/>
      <c r="AQ615" s="267"/>
      <c r="AR615" s="267"/>
      <c r="AS615" s="267"/>
      <c r="AT615" s="267"/>
      <c r="AU615" s="267"/>
      <c r="AV615" s="267"/>
      <c r="AW615" s="267"/>
      <c r="AX615" s="267"/>
      <c r="AY615" s="267"/>
      <c r="AZ615" s="267"/>
      <c r="BA615" s="267"/>
      <c r="BB615" s="267"/>
      <c r="BC615" s="267"/>
      <c r="BD615" s="267"/>
      <c r="BE615" s="267"/>
      <c r="BF615" s="267"/>
      <c r="BG615" s="267"/>
      <c r="BH615" s="267"/>
      <c r="BI615" s="267"/>
      <c r="BJ615" s="267"/>
      <c r="BK615" s="267"/>
      <c r="BL615" s="267"/>
      <c r="BM615" s="267"/>
      <c r="BN615" s="267"/>
      <c r="BO615" s="267"/>
      <c r="BP615" s="267"/>
      <c r="BQ615" s="267"/>
      <c r="BR615" s="267"/>
      <c r="BS615" s="267"/>
      <c r="BT615" s="267"/>
      <c r="BU615" s="267"/>
      <c r="BV615" s="267"/>
      <c r="BW615" s="267"/>
      <c r="BX615" s="267"/>
      <c r="BY615" s="267"/>
      <c r="BZ615" s="267"/>
    </row>
    <row r="616" spans="1:78">
      <c r="A616" s="267"/>
      <c r="B616" s="267"/>
      <c r="C616" s="267"/>
      <c r="D616" s="267"/>
      <c r="E616" s="293"/>
      <c r="F616" s="293"/>
      <c r="G616" s="293"/>
      <c r="H616" s="267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  <c r="AN616" s="267"/>
      <c r="AO616" s="267"/>
      <c r="AP616" s="267"/>
      <c r="AQ616" s="267"/>
      <c r="AR616" s="267"/>
      <c r="AS616" s="267"/>
      <c r="AT616" s="267"/>
      <c r="AU616" s="267"/>
      <c r="AV616" s="267"/>
      <c r="AW616" s="267"/>
      <c r="AX616" s="267"/>
      <c r="AY616" s="267"/>
      <c r="AZ616" s="267"/>
      <c r="BA616" s="267"/>
      <c r="BB616" s="267"/>
      <c r="BC616" s="267"/>
      <c r="BD616" s="267"/>
      <c r="BE616" s="267"/>
      <c r="BF616" s="267"/>
      <c r="BG616" s="267"/>
      <c r="BH616" s="267"/>
      <c r="BI616" s="267"/>
      <c r="BJ616" s="267"/>
      <c r="BK616" s="267"/>
      <c r="BL616" s="267"/>
      <c r="BM616" s="267"/>
      <c r="BN616" s="267"/>
      <c r="BO616" s="267"/>
      <c r="BP616" s="267"/>
      <c r="BQ616" s="267"/>
      <c r="BR616" s="267"/>
      <c r="BS616" s="267"/>
      <c r="BT616" s="267"/>
      <c r="BU616" s="267"/>
      <c r="BV616" s="267"/>
      <c r="BW616" s="267"/>
      <c r="BX616" s="267"/>
      <c r="BY616" s="267"/>
      <c r="BZ616" s="267"/>
    </row>
    <row r="617" spans="1:78">
      <c r="A617" s="267"/>
      <c r="B617" s="267"/>
      <c r="C617" s="267"/>
      <c r="D617" s="267"/>
      <c r="E617" s="293"/>
      <c r="F617" s="293"/>
      <c r="G617" s="293"/>
      <c r="H617" s="267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Q617" s="267"/>
      <c r="BR617" s="267"/>
      <c r="BS617" s="267"/>
      <c r="BT617" s="267"/>
      <c r="BU617" s="267"/>
      <c r="BV617" s="267"/>
      <c r="BW617" s="267"/>
      <c r="BX617" s="267"/>
      <c r="BY617" s="267"/>
      <c r="BZ617" s="267"/>
    </row>
    <row r="618" spans="1:78">
      <c r="A618" s="267"/>
      <c r="B618" s="267"/>
      <c r="C618" s="267"/>
      <c r="D618" s="267"/>
      <c r="E618" s="293"/>
      <c r="F618" s="293"/>
      <c r="G618" s="293"/>
      <c r="H618" s="267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  <c r="AN618" s="267"/>
      <c r="AO618" s="267"/>
      <c r="AP618" s="267"/>
      <c r="AQ618" s="267"/>
      <c r="AR618" s="267"/>
      <c r="AS618" s="267"/>
      <c r="AT618" s="267"/>
      <c r="AU618" s="267"/>
      <c r="AV618" s="267"/>
      <c r="AW618" s="267"/>
      <c r="AX618" s="267"/>
      <c r="AY618" s="267"/>
      <c r="AZ618" s="267"/>
      <c r="BA618" s="267"/>
      <c r="BB618" s="267"/>
      <c r="BC618" s="267"/>
      <c r="BD618" s="267"/>
      <c r="BE618" s="267"/>
      <c r="BF618" s="267"/>
      <c r="BG618" s="267"/>
      <c r="BH618" s="267"/>
      <c r="BI618" s="267"/>
      <c r="BJ618" s="267"/>
      <c r="BK618" s="267"/>
      <c r="BL618" s="267"/>
      <c r="BM618" s="267"/>
      <c r="BN618" s="267"/>
      <c r="BO618" s="267"/>
      <c r="BP618" s="267"/>
      <c r="BQ618" s="267"/>
      <c r="BR618" s="267"/>
      <c r="BS618" s="267"/>
      <c r="BT618" s="267"/>
      <c r="BU618" s="267"/>
      <c r="BV618" s="267"/>
      <c r="BW618" s="267"/>
      <c r="BX618" s="267"/>
      <c r="BY618" s="267"/>
      <c r="BZ618" s="267"/>
    </row>
    <row r="619" spans="1:78">
      <c r="A619" s="267"/>
      <c r="B619" s="267"/>
      <c r="C619" s="267"/>
      <c r="D619" s="267"/>
      <c r="E619" s="293"/>
      <c r="F619" s="293"/>
      <c r="G619" s="293"/>
      <c r="H619" s="267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  <c r="AN619" s="267"/>
      <c r="AO619" s="267"/>
      <c r="AP619" s="267"/>
      <c r="AQ619" s="267"/>
      <c r="AR619" s="267"/>
      <c r="AS619" s="267"/>
      <c r="AT619" s="267"/>
      <c r="AU619" s="267"/>
      <c r="AV619" s="267"/>
      <c r="AW619" s="267"/>
      <c r="AX619" s="267"/>
      <c r="AY619" s="267"/>
      <c r="AZ619" s="267"/>
      <c r="BA619" s="267"/>
      <c r="BB619" s="267"/>
      <c r="BC619" s="267"/>
      <c r="BD619" s="267"/>
      <c r="BE619" s="267"/>
      <c r="BF619" s="267"/>
      <c r="BG619" s="267"/>
      <c r="BH619" s="267"/>
      <c r="BI619" s="267"/>
      <c r="BJ619" s="267"/>
      <c r="BK619" s="267"/>
      <c r="BL619" s="267"/>
      <c r="BM619" s="267"/>
      <c r="BN619" s="267"/>
      <c r="BO619" s="267"/>
      <c r="BP619" s="267"/>
      <c r="BQ619" s="267"/>
      <c r="BR619" s="267"/>
      <c r="BS619" s="267"/>
      <c r="BT619" s="267"/>
      <c r="BU619" s="267"/>
      <c r="BV619" s="267"/>
      <c r="BW619" s="267"/>
      <c r="BX619" s="267"/>
      <c r="BY619" s="267"/>
      <c r="BZ619" s="267"/>
    </row>
    <row r="620" spans="1:78">
      <c r="A620" s="267"/>
      <c r="B620" s="267"/>
      <c r="C620" s="267"/>
      <c r="D620" s="267"/>
      <c r="E620" s="293"/>
      <c r="F620" s="293"/>
      <c r="G620" s="293"/>
      <c r="H620" s="267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  <c r="AN620" s="267"/>
      <c r="AO620" s="267"/>
      <c r="AP620" s="267"/>
      <c r="AQ620" s="267"/>
      <c r="AR620" s="267"/>
      <c r="AS620" s="267"/>
      <c r="AT620" s="267"/>
      <c r="AU620" s="267"/>
      <c r="AV620" s="267"/>
      <c r="AW620" s="267"/>
      <c r="AX620" s="267"/>
      <c r="AY620" s="267"/>
      <c r="AZ620" s="267"/>
      <c r="BA620" s="267"/>
      <c r="BB620" s="267"/>
      <c r="BC620" s="267"/>
      <c r="BD620" s="267"/>
      <c r="BE620" s="267"/>
      <c r="BF620" s="267"/>
      <c r="BG620" s="267"/>
      <c r="BH620" s="267"/>
      <c r="BI620" s="267"/>
      <c r="BJ620" s="267"/>
      <c r="BK620" s="267"/>
      <c r="BL620" s="267"/>
      <c r="BM620" s="267"/>
      <c r="BN620" s="267"/>
      <c r="BO620" s="267"/>
      <c r="BP620" s="267"/>
      <c r="BQ620" s="267"/>
      <c r="BR620" s="267"/>
      <c r="BS620" s="267"/>
      <c r="BT620" s="267"/>
      <c r="BU620" s="267"/>
      <c r="BV620" s="267"/>
      <c r="BW620" s="267"/>
      <c r="BX620" s="267"/>
      <c r="BY620" s="267"/>
      <c r="BZ620" s="267"/>
    </row>
    <row r="621" spans="1:78">
      <c r="A621" s="267"/>
      <c r="B621" s="267"/>
      <c r="C621" s="267"/>
      <c r="D621" s="267"/>
      <c r="E621" s="293"/>
      <c r="F621" s="293"/>
      <c r="G621" s="293"/>
      <c r="H621" s="267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Q621" s="267"/>
      <c r="BR621" s="267"/>
      <c r="BS621" s="267"/>
      <c r="BT621" s="267"/>
      <c r="BU621" s="267"/>
      <c r="BV621" s="267"/>
      <c r="BW621" s="267"/>
      <c r="BX621" s="267"/>
      <c r="BY621" s="267"/>
      <c r="BZ621" s="267"/>
    </row>
    <row r="622" spans="1:78">
      <c r="A622" s="267"/>
      <c r="B622" s="267"/>
      <c r="C622" s="267"/>
      <c r="D622" s="267"/>
      <c r="E622" s="293"/>
      <c r="F622" s="293"/>
      <c r="G622" s="293"/>
      <c r="H622" s="267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  <c r="AN622" s="267"/>
      <c r="AO622" s="267"/>
      <c r="AP622" s="267"/>
      <c r="AQ622" s="267"/>
      <c r="AR622" s="267"/>
      <c r="AS622" s="267"/>
      <c r="AT622" s="267"/>
      <c r="AU622" s="267"/>
      <c r="AV622" s="267"/>
      <c r="AW622" s="267"/>
      <c r="AX622" s="267"/>
      <c r="AY622" s="267"/>
      <c r="AZ622" s="267"/>
      <c r="BA622" s="267"/>
      <c r="BB622" s="267"/>
      <c r="BC622" s="267"/>
      <c r="BD622" s="267"/>
      <c r="BE622" s="267"/>
      <c r="BF622" s="267"/>
      <c r="BG622" s="267"/>
      <c r="BH622" s="267"/>
      <c r="BI622" s="267"/>
      <c r="BJ622" s="267"/>
      <c r="BK622" s="267"/>
      <c r="BL622" s="267"/>
      <c r="BM622" s="267"/>
      <c r="BN622" s="267"/>
      <c r="BO622" s="267"/>
      <c r="BP622" s="267"/>
      <c r="BQ622" s="267"/>
      <c r="BR622" s="267"/>
      <c r="BS622" s="267"/>
      <c r="BT622" s="267"/>
      <c r="BU622" s="267"/>
      <c r="BV622" s="267"/>
      <c r="BW622" s="267"/>
      <c r="BX622" s="267"/>
      <c r="BY622" s="267"/>
      <c r="BZ622" s="267"/>
    </row>
    <row r="623" spans="1:78">
      <c r="A623" s="267"/>
      <c r="B623" s="267"/>
      <c r="C623" s="267"/>
      <c r="D623" s="267"/>
      <c r="E623" s="293"/>
      <c r="F623" s="293"/>
      <c r="G623" s="293"/>
      <c r="H623" s="267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  <c r="AN623" s="267"/>
      <c r="AO623" s="267"/>
      <c r="AP623" s="267"/>
      <c r="AQ623" s="267"/>
      <c r="AR623" s="267"/>
      <c r="AS623" s="267"/>
      <c r="AT623" s="267"/>
      <c r="AU623" s="267"/>
      <c r="AV623" s="267"/>
      <c r="AW623" s="267"/>
      <c r="AX623" s="267"/>
      <c r="AY623" s="267"/>
      <c r="AZ623" s="267"/>
      <c r="BA623" s="267"/>
      <c r="BB623" s="267"/>
      <c r="BC623" s="267"/>
      <c r="BD623" s="267"/>
      <c r="BE623" s="267"/>
      <c r="BF623" s="267"/>
      <c r="BG623" s="267"/>
      <c r="BH623" s="267"/>
      <c r="BI623" s="267"/>
      <c r="BJ623" s="267"/>
      <c r="BK623" s="267"/>
      <c r="BL623" s="267"/>
      <c r="BM623" s="267"/>
      <c r="BN623" s="267"/>
      <c r="BO623" s="267"/>
      <c r="BP623" s="267"/>
      <c r="BQ623" s="267"/>
      <c r="BR623" s="267"/>
      <c r="BS623" s="267"/>
      <c r="BT623" s="267"/>
      <c r="BU623" s="267"/>
      <c r="BV623" s="267"/>
      <c r="BW623" s="267"/>
      <c r="BX623" s="267"/>
      <c r="BY623" s="267"/>
      <c r="BZ623" s="267"/>
    </row>
    <row r="624" spans="1:78">
      <c r="A624" s="267"/>
      <c r="B624" s="267"/>
      <c r="C624" s="267"/>
      <c r="D624" s="267"/>
      <c r="E624" s="293"/>
      <c r="F624" s="293"/>
      <c r="G624" s="293"/>
      <c r="H624" s="267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  <c r="AN624" s="267"/>
      <c r="AO624" s="267"/>
      <c r="AP624" s="267"/>
      <c r="AQ624" s="267"/>
      <c r="AR624" s="267"/>
      <c r="AS624" s="267"/>
      <c r="AT624" s="267"/>
      <c r="AU624" s="267"/>
      <c r="AV624" s="267"/>
      <c r="AW624" s="267"/>
      <c r="AX624" s="267"/>
      <c r="AY624" s="267"/>
      <c r="AZ624" s="267"/>
      <c r="BA624" s="267"/>
      <c r="BB624" s="267"/>
      <c r="BC624" s="267"/>
      <c r="BD624" s="267"/>
      <c r="BE624" s="267"/>
      <c r="BF624" s="267"/>
      <c r="BG624" s="267"/>
      <c r="BH624" s="267"/>
      <c r="BI624" s="267"/>
      <c r="BJ624" s="267"/>
      <c r="BK624" s="267"/>
      <c r="BL624" s="267"/>
      <c r="BM624" s="267"/>
      <c r="BN624" s="267"/>
      <c r="BO624" s="267"/>
      <c r="BP624" s="267"/>
      <c r="BQ624" s="267"/>
      <c r="BR624" s="267"/>
      <c r="BS624" s="267"/>
      <c r="BT624" s="267"/>
      <c r="BU624" s="267"/>
      <c r="BV624" s="267"/>
      <c r="BW624" s="267"/>
      <c r="BX624" s="267"/>
      <c r="BY624" s="267"/>
      <c r="BZ624" s="267"/>
    </row>
    <row r="625" spans="1:78">
      <c r="A625" s="267"/>
      <c r="B625" s="267"/>
      <c r="C625" s="267"/>
      <c r="D625" s="267"/>
      <c r="E625" s="293"/>
      <c r="F625" s="293"/>
      <c r="G625" s="293"/>
      <c r="H625" s="267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  <c r="AN625" s="267"/>
      <c r="AO625" s="267"/>
      <c r="AP625" s="267"/>
      <c r="AQ625" s="267"/>
      <c r="AR625" s="267"/>
      <c r="AS625" s="267"/>
      <c r="AT625" s="267"/>
      <c r="AU625" s="267"/>
      <c r="AV625" s="267"/>
      <c r="AW625" s="267"/>
      <c r="AX625" s="267"/>
      <c r="AY625" s="267"/>
      <c r="AZ625" s="267"/>
      <c r="BA625" s="267"/>
      <c r="BB625" s="267"/>
      <c r="BC625" s="267"/>
      <c r="BD625" s="267"/>
      <c r="BE625" s="267"/>
      <c r="BF625" s="267"/>
      <c r="BG625" s="267"/>
      <c r="BH625" s="267"/>
      <c r="BI625" s="267"/>
      <c r="BJ625" s="267"/>
      <c r="BK625" s="267"/>
      <c r="BL625" s="267"/>
      <c r="BM625" s="267"/>
      <c r="BN625" s="267"/>
      <c r="BO625" s="267"/>
      <c r="BP625" s="267"/>
      <c r="BQ625" s="267"/>
      <c r="BR625" s="267"/>
      <c r="BS625" s="267"/>
      <c r="BT625" s="267"/>
      <c r="BU625" s="267"/>
      <c r="BV625" s="267"/>
      <c r="BW625" s="267"/>
      <c r="BX625" s="267"/>
      <c r="BY625" s="267"/>
      <c r="BZ625" s="267"/>
    </row>
    <row r="626" spans="1:78">
      <c r="A626" s="267"/>
      <c r="B626" s="267"/>
      <c r="C626" s="267"/>
      <c r="D626" s="267"/>
      <c r="E626" s="293"/>
      <c r="F626" s="293"/>
      <c r="G626" s="293"/>
      <c r="H626" s="267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  <c r="AN626" s="267"/>
      <c r="AO626" s="267"/>
      <c r="AP626" s="267"/>
      <c r="AQ626" s="267"/>
      <c r="AR626" s="267"/>
      <c r="AS626" s="267"/>
      <c r="AT626" s="267"/>
      <c r="AU626" s="267"/>
      <c r="AV626" s="267"/>
      <c r="AW626" s="267"/>
      <c r="AX626" s="267"/>
      <c r="AY626" s="267"/>
      <c r="AZ626" s="267"/>
      <c r="BA626" s="267"/>
      <c r="BB626" s="267"/>
      <c r="BC626" s="267"/>
      <c r="BD626" s="267"/>
      <c r="BE626" s="267"/>
      <c r="BF626" s="267"/>
      <c r="BG626" s="267"/>
      <c r="BH626" s="267"/>
      <c r="BI626" s="267"/>
      <c r="BJ626" s="267"/>
      <c r="BK626" s="267"/>
      <c r="BL626" s="267"/>
      <c r="BM626" s="267"/>
      <c r="BN626" s="267"/>
      <c r="BO626" s="267"/>
      <c r="BP626" s="267"/>
      <c r="BQ626" s="267"/>
      <c r="BR626" s="267"/>
      <c r="BS626" s="267"/>
      <c r="BT626" s="267"/>
      <c r="BU626" s="267"/>
      <c r="BV626" s="267"/>
      <c r="BW626" s="267"/>
      <c r="BX626" s="267"/>
      <c r="BY626" s="267"/>
      <c r="BZ626" s="267"/>
    </row>
    <row r="627" spans="1:78">
      <c r="A627" s="267"/>
      <c r="B627" s="267"/>
      <c r="C627" s="267"/>
      <c r="D627" s="267"/>
      <c r="E627" s="293"/>
      <c r="F627" s="293"/>
      <c r="G627" s="293"/>
      <c r="H627" s="267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Q627" s="267"/>
      <c r="BR627" s="267"/>
      <c r="BS627" s="267"/>
      <c r="BT627" s="267"/>
      <c r="BU627" s="267"/>
      <c r="BV627" s="267"/>
      <c r="BW627" s="267"/>
      <c r="BX627" s="267"/>
      <c r="BY627" s="267"/>
      <c r="BZ627" s="267"/>
    </row>
    <row r="628" spans="1:78">
      <c r="A628" s="267"/>
      <c r="B628" s="267"/>
      <c r="C628" s="267"/>
      <c r="D628" s="267"/>
      <c r="E628" s="293"/>
      <c r="F628" s="293"/>
      <c r="G628" s="293"/>
      <c r="H628" s="267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Q628" s="267"/>
      <c r="BR628" s="267"/>
      <c r="BS628" s="267"/>
      <c r="BT628" s="267"/>
      <c r="BU628" s="267"/>
      <c r="BV628" s="267"/>
      <c r="BW628" s="267"/>
      <c r="BX628" s="267"/>
      <c r="BY628" s="267"/>
      <c r="BZ628" s="267"/>
    </row>
    <row r="629" spans="1:78">
      <c r="A629" s="267"/>
      <c r="B629" s="267"/>
      <c r="C629" s="267"/>
      <c r="D629" s="267"/>
      <c r="E629" s="293"/>
      <c r="F629" s="293"/>
      <c r="G629" s="293"/>
      <c r="H629" s="267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Q629" s="267"/>
      <c r="BR629" s="267"/>
      <c r="BS629" s="267"/>
      <c r="BT629" s="267"/>
      <c r="BU629" s="267"/>
      <c r="BV629" s="267"/>
      <c r="BW629" s="267"/>
      <c r="BX629" s="267"/>
      <c r="BY629" s="267"/>
      <c r="BZ629" s="267"/>
    </row>
    <row r="630" spans="1:78">
      <c r="A630" s="267"/>
      <c r="B630" s="267"/>
      <c r="C630" s="267"/>
      <c r="D630" s="267"/>
      <c r="E630" s="293"/>
      <c r="F630" s="293"/>
      <c r="G630" s="293"/>
      <c r="H630" s="267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  <c r="AN630" s="267"/>
      <c r="AO630" s="267"/>
      <c r="AP630" s="267"/>
      <c r="AQ630" s="267"/>
      <c r="AR630" s="267"/>
      <c r="AS630" s="267"/>
      <c r="AT630" s="267"/>
      <c r="AU630" s="267"/>
      <c r="AV630" s="267"/>
      <c r="AW630" s="267"/>
      <c r="AX630" s="267"/>
      <c r="AY630" s="267"/>
      <c r="AZ630" s="267"/>
      <c r="BA630" s="267"/>
      <c r="BB630" s="267"/>
      <c r="BC630" s="267"/>
      <c r="BD630" s="267"/>
      <c r="BE630" s="267"/>
      <c r="BF630" s="267"/>
      <c r="BG630" s="267"/>
      <c r="BH630" s="267"/>
      <c r="BI630" s="267"/>
      <c r="BJ630" s="267"/>
      <c r="BK630" s="267"/>
      <c r="BL630" s="267"/>
      <c r="BM630" s="267"/>
      <c r="BN630" s="267"/>
      <c r="BO630" s="267"/>
      <c r="BP630" s="267"/>
      <c r="BQ630" s="267"/>
      <c r="BR630" s="267"/>
      <c r="BS630" s="267"/>
      <c r="BT630" s="267"/>
      <c r="BU630" s="267"/>
      <c r="BV630" s="267"/>
      <c r="BW630" s="267"/>
      <c r="BX630" s="267"/>
      <c r="BY630" s="267"/>
      <c r="BZ630" s="267"/>
    </row>
    <row r="631" spans="1:78">
      <c r="A631" s="267"/>
      <c r="B631" s="267"/>
      <c r="C631" s="267"/>
      <c r="D631" s="267"/>
      <c r="E631" s="293"/>
      <c r="F631" s="293"/>
      <c r="G631" s="293"/>
      <c r="H631" s="267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  <c r="AN631" s="267"/>
      <c r="AO631" s="267"/>
      <c r="AP631" s="267"/>
      <c r="AQ631" s="267"/>
      <c r="AR631" s="267"/>
      <c r="AS631" s="267"/>
      <c r="AT631" s="267"/>
      <c r="AU631" s="267"/>
      <c r="AV631" s="267"/>
      <c r="AW631" s="267"/>
      <c r="AX631" s="267"/>
      <c r="AY631" s="267"/>
      <c r="AZ631" s="267"/>
      <c r="BA631" s="267"/>
      <c r="BB631" s="267"/>
      <c r="BC631" s="267"/>
      <c r="BD631" s="267"/>
      <c r="BE631" s="267"/>
      <c r="BF631" s="267"/>
      <c r="BG631" s="267"/>
      <c r="BH631" s="267"/>
      <c r="BI631" s="267"/>
      <c r="BJ631" s="267"/>
      <c r="BK631" s="267"/>
      <c r="BL631" s="267"/>
      <c r="BM631" s="267"/>
      <c r="BN631" s="267"/>
      <c r="BO631" s="267"/>
      <c r="BP631" s="267"/>
      <c r="BQ631" s="267"/>
      <c r="BR631" s="267"/>
      <c r="BS631" s="267"/>
      <c r="BT631" s="267"/>
      <c r="BU631" s="267"/>
      <c r="BV631" s="267"/>
      <c r="BW631" s="267"/>
      <c r="BX631" s="267"/>
      <c r="BY631" s="267"/>
      <c r="BZ631" s="267"/>
    </row>
    <row r="632" spans="1:78">
      <c r="A632" s="267"/>
      <c r="B632" s="267"/>
      <c r="C632" s="267"/>
      <c r="D632" s="267"/>
      <c r="E632" s="293"/>
      <c r="F632" s="293"/>
      <c r="G632" s="293"/>
      <c r="H632" s="267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  <c r="AN632" s="267"/>
      <c r="AO632" s="267"/>
      <c r="AP632" s="267"/>
      <c r="AQ632" s="267"/>
      <c r="AR632" s="267"/>
      <c r="AS632" s="267"/>
      <c r="AT632" s="267"/>
      <c r="AU632" s="267"/>
      <c r="AV632" s="267"/>
      <c r="AW632" s="267"/>
      <c r="AX632" s="267"/>
      <c r="AY632" s="267"/>
      <c r="AZ632" s="267"/>
      <c r="BA632" s="267"/>
      <c r="BB632" s="267"/>
      <c r="BC632" s="267"/>
      <c r="BD632" s="267"/>
      <c r="BE632" s="267"/>
      <c r="BF632" s="267"/>
      <c r="BG632" s="267"/>
      <c r="BH632" s="267"/>
      <c r="BI632" s="267"/>
      <c r="BJ632" s="267"/>
      <c r="BK632" s="267"/>
      <c r="BL632" s="267"/>
      <c r="BM632" s="267"/>
      <c r="BN632" s="267"/>
      <c r="BO632" s="267"/>
      <c r="BP632" s="267"/>
      <c r="BQ632" s="267"/>
      <c r="BR632" s="267"/>
      <c r="BS632" s="267"/>
      <c r="BT632" s="267"/>
      <c r="BU632" s="267"/>
      <c r="BV632" s="267"/>
      <c r="BW632" s="267"/>
      <c r="BX632" s="267"/>
      <c r="BY632" s="267"/>
      <c r="BZ632" s="267"/>
    </row>
    <row r="633" spans="1:78">
      <c r="A633" s="267"/>
      <c r="B633" s="267"/>
      <c r="C633" s="267"/>
      <c r="D633" s="267"/>
      <c r="E633" s="293"/>
      <c r="F633" s="293"/>
      <c r="G633" s="293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  <c r="AN633" s="267"/>
      <c r="AO633" s="267"/>
      <c r="AP633" s="267"/>
      <c r="AQ633" s="267"/>
      <c r="AR633" s="267"/>
      <c r="AS633" s="267"/>
      <c r="AT633" s="267"/>
      <c r="AU633" s="267"/>
      <c r="AV633" s="267"/>
      <c r="AW633" s="267"/>
      <c r="AX633" s="267"/>
      <c r="AY633" s="267"/>
      <c r="AZ633" s="267"/>
      <c r="BA633" s="267"/>
      <c r="BB633" s="267"/>
      <c r="BC633" s="267"/>
      <c r="BD633" s="267"/>
      <c r="BE633" s="267"/>
      <c r="BF633" s="267"/>
      <c r="BG633" s="267"/>
      <c r="BH633" s="267"/>
      <c r="BI633" s="267"/>
      <c r="BJ633" s="267"/>
      <c r="BK633" s="267"/>
      <c r="BL633" s="267"/>
      <c r="BM633" s="267"/>
      <c r="BN633" s="267"/>
      <c r="BO633" s="267"/>
      <c r="BP633" s="267"/>
      <c r="BQ633" s="267"/>
      <c r="BR633" s="267"/>
      <c r="BS633" s="267"/>
      <c r="BT633" s="267"/>
      <c r="BU633" s="267"/>
      <c r="BV633" s="267"/>
      <c r="BW633" s="267"/>
      <c r="BX633" s="267"/>
      <c r="BY633" s="267"/>
      <c r="BZ633" s="267"/>
    </row>
    <row r="634" spans="1:78">
      <c r="A634" s="267"/>
      <c r="B634" s="267"/>
      <c r="C634" s="267"/>
      <c r="D634" s="267"/>
      <c r="E634" s="293"/>
      <c r="F634" s="293"/>
      <c r="G634" s="293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  <c r="AN634" s="267"/>
      <c r="AO634" s="267"/>
      <c r="AP634" s="267"/>
      <c r="AQ634" s="267"/>
      <c r="AR634" s="267"/>
      <c r="AS634" s="267"/>
      <c r="AT634" s="267"/>
      <c r="AU634" s="267"/>
      <c r="AV634" s="267"/>
      <c r="AW634" s="267"/>
      <c r="AX634" s="267"/>
      <c r="AY634" s="267"/>
      <c r="AZ634" s="267"/>
      <c r="BA634" s="267"/>
      <c r="BB634" s="267"/>
      <c r="BC634" s="267"/>
      <c r="BD634" s="267"/>
      <c r="BE634" s="267"/>
      <c r="BF634" s="267"/>
      <c r="BG634" s="267"/>
      <c r="BH634" s="267"/>
      <c r="BI634" s="267"/>
      <c r="BJ634" s="267"/>
      <c r="BK634" s="267"/>
      <c r="BL634" s="267"/>
      <c r="BM634" s="267"/>
      <c r="BN634" s="267"/>
      <c r="BO634" s="267"/>
      <c r="BP634" s="267"/>
      <c r="BQ634" s="267"/>
      <c r="BR634" s="267"/>
      <c r="BS634" s="267"/>
      <c r="BT634" s="267"/>
      <c r="BU634" s="267"/>
      <c r="BV634" s="267"/>
      <c r="BW634" s="267"/>
      <c r="BX634" s="267"/>
      <c r="BY634" s="267"/>
      <c r="BZ634" s="267"/>
    </row>
    <row r="635" spans="1:78">
      <c r="A635" s="267"/>
      <c r="B635" s="267"/>
      <c r="C635" s="267"/>
      <c r="D635" s="267"/>
      <c r="E635" s="293"/>
      <c r="F635" s="293"/>
      <c r="G635" s="293"/>
      <c r="H635" s="267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  <c r="AN635" s="267"/>
      <c r="AO635" s="267"/>
      <c r="AP635" s="267"/>
      <c r="AQ635" s="267"/>
      <c r="AR635" s="267"/>
      <c r="AS635" s="267"/>
      <c r="AT635" s="267"/>
      <c r="AU635" s="267"/>
      <c r="AV635" s="267"/>
      <c r="AW635" s="267"/>
      <c r="AX635" s="267"/>
      <c r="AY635" s="267"/>
      <c r="AZ635" s="267"/>
      <c r="BA635" s="267"/>
      <c r="BB635" s="267"/>
      <c r="BC635" s="267"/>
      <c r="BD635" s="267"/>
      <c r="BE635" s="267"/>
      <c r="BF635" s="267"/>
      <c r="BG635" s="267"/>
      <c r="BH635" s="267"/>
      <c r="BI635" s="267"/>
      <c r="BJ635" s="267"/>
      <c r="BK635" s="267"/>
      <c r="BL635" s="267"/>
      <c r="BM635" s="267"/>
      <c r="BN635" s="267"/>
      <c r="BO635" s="267"/>
      <c r="BP635" s="267"/>
      <c r="BQ635" s="267"/>
      <c r="BR635" s="267"/>
      <c r="BS635" s="267"/>
      <c r="BT635" s="267"/>
      <c r="BU635" s="267"/>
      <c r="BV635" s="267"/>
      <c r="BW635" s="267"/>
      <c r="BX635" s="267"/>
      <c r="BY635" s="267"/>
      <c r="BZ635" s="267"/>
    </row>
    <row r="636" spans="1:78">
      <c r="A636" s="267"/>
      <c r="B636" s="267"/>
      <c r="C636" s="267"/>
      <c r="D636" s="267"/>
      <c r="E636" s="293"/>
      <c r="F636" s="293"/>
      <c r="G636" s="293"/>
      <c r="H636" s="267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  <c r="AN636" s="267"/>
      <c r="AO636" s="267"/>
      <c r="AP636" s="267"/>
      <c r="AQ636" s="267"/>
      <c r="AR636" s="267"/>
      <c r="AS636" s="267"/>
      <c r="AT636" s="267"/>
      <c r="AU636" s="267"/>
      <c r="AV636" s="267"/>
      <c r="AW636" s="267"/>
      <c r="AX636" s="267"/>
      <c r="AY636" s="267"/>
      <c r="AZ636" s="267"/>
      <c r="BA636" s="267"/>
      <c r="BB636" s="267"/>
      <c r="BC636" s="267"/>
      <c r="BD636" s="267"/>
      <c r="BE636" s="267"/>
      <c r="BF636" s="267"/>
      <c r="BG636" s="267"/>
      <c r="BH636" s="267"/>
      <c r="BI636" s="267"/>
      <c r="BJ636" s="267"/>
      <c r="BK636" s="267"/>
      <c r="BL636" s="267"/>
      <c r="BM636" s="267"/>
      <c r="BN636" s="267"/>
      <c r="BO636" s="267"/>
      <c r="BP636" s="267"/>
      <c r="BQ636" s="267"/>
      <c r="BR636" s="267"/>
      <c r="BS636" s="267"/>
      <c r="BT636" s="267"/>
      <c r="BU636" s="267"/>
      <c r="BV636" s="267"/>
      <c r="BW636" s="267"/>
      <c r="BX636" s="267"/>
      <c r="BY636" s="267"/>
      <c r="BZ636" s="267"/>
    </row>
    <row r="637" spans="1:78">
      <c r="A637" s="267"/>
      <c r="B637" s="267"/>
      <c r="C637" s="267"/>
      <c r="D637" s="267"/>
      <c r="E637" s="293"/>
      <c r="F637" s="293"/>
      <c r="G637" s="293"/>
      <c r="H637" s="267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  <c r="AN637" s="267"/>
      <c r="AO637" s="267"/>
      <c r="AP637" s="267"/>
      <c r="AQ637" s="267"/>
      <c r="AR637" s="267"/>
      <c r="AS637" s="267"/>
      <c r="AT637" s="267"/>
      <c r="AU637" s="267"/>
      <c r="AV637" s="267"/>
      <c r="AW637" s="267"/>
      <c r="AX637" s="267"/>
      <c r="AY637" s="267"/>
      <c r="AZ637" s="267"/>
      <c r="BA637" s="267"/>
      <c r="BB637" s="267"/>
      <c r="BC637" s="267"/>
      <c r="BD637" s="267"/>
      <c r="BE637" s="267"/>
      <c r="BF637" s="267"/>
      <c r="BG637" s="267"/>
      <c r="BH637" s="267"/>
      <c r="BI637" s="267"/>
      <c r="BJ637" s="267"/>
      <c r="BK637" s="267"/>
      <c r="BL637" s="267"/>
      <c r="BM637" s="267"/>
      <c r="BN637" s="267"/>
      <c r="BO637" s="267"/>
      <c r="BP637" s="267"/>
      <c r="BQ637" s="267"/>
      <c r="BR637" s="267"/>
      <c r="BS637" s="267"/>
      <c r="BT637" s="267"/>
      <c r="BU637" s="267"/>
      <c r="BV637" s="267"/>
      <c r="BW637" s="267"/>
      <c r="BX637" s="267"/>
      <c r="BY637" s="267"/>
      <c r="BZ637" s="267"/>
    </row>
    <row r="638" spans="1:78">
      <c r="A638" s="267"/>
      <c r="B638" s="267"/>
      <c r="C638" s="267"/>
      <c r="D638" s="267"/>
      <c r="E638" s="293"/>
      <c r="F638" s="293"/>
      <c r="G638" s="293"/>
      <c r="H638" s="267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  <c r="AN638" s="267"/>
      <c r="AO638" s="267"/>
      <c r="AP638" s="267"/>
      <c r="AQ638" s="267"/>
      <c r="AR638" s="267"/>
      <c r="AS638" s="267"/>
      <c r="AT638" s="267"/>
      <c r="AU638" s="267"/>
      <c r="AV638" s="267"/>
      <c r="AW638" s="267"/>
      <c r="AX638" s="267"/>
      <c r="AY638" s="267"/>
      <c r="AZ638" s="267"/>
      <c r="BA638" s="267"/>
      <c r="BB638" s="267"/>
      <c r="BC638" s="267"/>
      <c r="BD638" s="267"/>
      <c r="BE638" s="267"/>
      <c r="BF638" s="267"/>
      <c r="BG638" s="267"/>
      <c r="BH638" s="267"/>
      <c r="BI638" s="267"/>
      <c r="BJ638" s="267"/>
      <c r="BK638" s="267"/>
      <c r="BL638" s="267"/>
      <c r="BM638" s="267"/>
      <c r="BN638" s="267"/>
      <c r="BO638" s="267"/>
      <c r="BP638" s="267"/>
      <c r="BQ638" s="267"/>
      <c r="BR638" s="267"/>
      <c r="BS638" s="267"/>
      <c r="BT638" s="267"/>
      <c r="BU638" s="267"/>
      <c r="BV638" s="267"/>
      <c r="BW638" s="267"/>
      <c r="BX638" s="267"/>
      <c r="BY638" s="267"/>
      <c r="BZ638" s="267"/>
    </row>
    <row r="639" spans="1:78">
      <c r="A639" s="267"/>
      <c r="B639" s="267"/>
      <c r="C639" s="267"/>
      <c r="D639" s="267"/>
      <c r="E639" s="293"/>
      <c r="F639" s="293"/>
      <c r="G639" s="293"/>
      <c r="H639" s="267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  <c r="AN639" s="267"/>
      <c r="AO639" s="267"/>
      <c r="AP639" s="267"/>
      <c r="AQ639" s="267"/>
      <c r="AR639" s="267"/>
      <c r="AS639" s="267"/>
      <c r="AT639" s="267"/>
      <c r="AU639" s="267"/>
      <c r="AV639" s="267"/>
      <c r="AW639" s="267"/>
      <c r="AX639" s="267"/>
      <c r="AY639" s="267"/>
      <c r="AZ639" s="267"/>
      <c r="BA639" s="267"/>
      <c r="BB639" s="267"/>
      <c r="BC639" s="267"/>
      <c r="BD639" s="267"/>
      <c r="BE639" s="267"/>
      <c r="BF639" s="267"/>
      <c r="BG639" s="267"/>
      <c r="BH639" s="267"/>
      <c r="BI639" s="267"/>
      <c r="BJ639" s="267"/>
      <c r="BK639" s="267"/>
      <c r="BL639" s="267"/>
      <c r="BM639" s="267"/>
      <c r="BN639" s="267"/>
      <c r="BO639" s="267"/>
      <c r="BP639" s="267"/>
      <c r="BQ639" s="267"/>
      <c r="BR639" s="267"/>
      <c r="BS639" s="267"/>
      <c r="BT639" s="267"/>
      <c r="BU639" s="267"/>
      <c r="BV639" s="267"/>
      <c r="BW639" s="267"/>
      <c r="BX639" s="267"/>
      <c r="BY639" s="267"/>
      <c r="BZ639" s="267"/>
    </row>
    <row r="640" spans="1:78">
      <c r="A640" s="267"/>
      <c r="B640" s="267"/>
      <c r="C640" s="267"/>
      <c r="D640" s="267"/>
      <c r="E640" s="293"/>
      <c r="F640" s="293"/>
      <c r="G640" s="293"/>
      <c r="H640" s="267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  <c r="AN640" s="267"/>
      <c r="AO640" s="267"/>
      <c r="AP640" s="267"/>
      <c r="AQ640" s="267"/>
      <c r="AR640" s="267"/>
      <c r="AS640" s="267"/>
      <c r="AT640" s="267"/>
      <c r="AU640" s="267"/>
      <c r="AV640" s="267"/>
      <c r="AW640" s="267"/>
      <c r="AX640" s="267"/>
      <c r="AY640" s="267"/>
      <c r="AZ640" s="267"/>
      <c r="BA640" s="267"/>
      <c r="BB640" s="267"/>
      <c r="BC640" s="267"/>
      <c r="BD640" s="267"/>
      <c r="BE640" s="267"/>
      <c r="BF640" s="267"/>
      <c r="BG640" s="267"/>
      <c r="BH640" s="267"/>
      <c r="BI640" s="267"/>
      <c r="BJ640" s="267"/>
      <c r="BK640" s="267"/>
      <c r="BL640" s="267"/>
      <c r="BM640" s="267"/>
      <c r="BN640" s="267"/>
      <c r="BO640" s="267"/>
      <c r="BP640" s="267"/>
      <c r="BQ640" s="267"/>
      <c r="BR640" s="267"/>
      <c r="BS640" s="267"/>
      <c r="BT640" s="267"/>
      <c r="BU640" s="267"/>
      <c r="BV640" s="267"/>
      <c r="BW640" s="267"/>
      <c r="BX640" s="267"/>
      <c r="BY640" s="267"/>
      <c r="BZ640" s="267"/>
    </row>
    <row r="641" spans="1:78">
      <c r="A641" s="267"/>
      <c r="B641" s="267"/>
      <c r="C641" s="267"/>
      <c r="D641" s="267"/>
      <c r="E641" s="293"/>
      <c r="F641" s="293"/>
      <c r="G641" s="293"/>
      <c r="H641" s="267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  <c r="AN641" s="267"/>
      <c r="AO641" s="267"/>
      <c r="AP641" s="267"/>
      <c r="AQ641" s="267"/>
      <c r="AR641" s="267"/>
      <c r="AS641" s="267"/>
      <c r="AT641" s="267"/>
      <c r="AU641" s="267"/>
      <c r="AV641" s="267"/>
      <c r="AW641" s="267"/>
      <c r="AX641" s="267"/>
      <c r="AY641" s="267"/>
      <c r="AZ641" s="267"/>
      <c r="BA641" s="267"/>
      <c r="BB641" s="267"/>
      <c r="BC641" s="267"/>
      <c r="BD641" s="267"/>
      <c r="BE641" s="267"/>
      <c r="BF641" s="267"/>
      <c r="BG641" s="267"/>
      <c r="BH641" s="267"/>
      <c r="BI641" s="267"/>
      <c r="BJ641" s="267"/>
      <c r="BK641" s="267"/>
      <c r="BL641" s="267"/>
      <c r="BM641" s="267"/>
      <c r="BN641" s="267"/>
      <c r="BO641" s="267"/>
      <c r="BP641" s="267"/>
      <c r="BQ641" s="267"/>
      <c r="BR641" s="267"/>
      <c r="BS641" s="267"/>
      <c r="BT641" s="267"/>
      <c r="BU641" s="267"/>
      <c r="BV641" s="267"/>
      <c r="BW641" s="267"/>
      <c r="BX641" s="267"/>
      <c r="BY641" s="267"/>
      <c r="BZ641" s="267"/>
    </row>
    <row r="642" spans="1:78">
      <c r="A642" s="267"/>
      <c r="B642" s="267"/>
      <c r="C642" s="267"/>
      <c r="D642" s="267"/>
      <c r="E642" s="293"/>
      <c r="F642" s="293"/>
      <c r="G642" s="293"/>
      <c r="H642" s="267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  <c r="AN642" s="267"/>
      <c r="AO642" s="267"/>
      <c r="AP642" s="267"/>
      <c r="AQ642" s="267"/>
      <c r="AR642" s="267"/>
      <c r="AS642" s="267"/>
      <c r="AT642" s="267"/>
      <c r="AU642" s="267"/>
      <c r="AV642" s="267"/>
      <c r="AW642" s="267"/>
      <c r="AX642" s="267"/>
      <c r="AY642" s="267"/>
      <c r="AZ642" s="267"/>
      <c r="BA642" s="267"/>
      <c r="BB642" s="267"/>
      <c r="BC642" s="267"/>
      <c r="BD642" s="267"/>
      <c r="BE642" s="267"/>
      <c r="BF642" s="267"/>
      <c r="BG642" s="267"/>
      <c r="BH642" s="267"/>
      <c r="BI642" s="267"/>
      <c r="BJ642" s="267"/>
      <c r="BK642" s="267"/>
      <c r="BL642" s="267"/>
      <c r="BM642" s="267"/>
      <c r="BN642" s="267"/>
      <c r="BO642" s="267"/>
      <c r="BP642" s="267"/>
      <c r="BQ642" s="267"/>
      <c r="BR642" s="267"/>
      <c r="BS642" s="267"/>
      <c r="BT642" s="267"/>
      <c r="BU642" s="267"/>
      <c r="BV642" s="267"/>
      <c r="BW642" s="267"/>
      <c r="BX642" s="267"/>
      <c r="BY642" s="267"/>
      <c r="BZ642" s="267"/>
    </row>
    <row r="643" spans="1:78">
      <c r="A643" s="267"/>
      <c r="B643" s="267"/>
      <c r="C643" s="267"/>
      <c r="D643" s="267"/>
      <c r="E643" s="293"/>
      <c r="F643" s="293"/>
      <c r="G643" s="293"/>
      <c r="H643" s="267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  <c r="AN643" s="267"/>
      <c r="AO643" s="267"/>
      <c r="AP643" s="267"/>
      <c r="AQ643" s="267"/>
      <c r="AR643" s="267"/>
      <c r="AS643" s="267"/>
      <c r="AT643" s="267"/>
      <c r="AU643" s="267"/>
      <c r="AV643" s="267"/>
      <c r="AW643" s="267"/>
      <c r="AX643" s="267"/>
      <c r="AY643" s="267"/>
      <c r="AZ643" s="267"/>
      <c r="BA643" s="267"/>
      <c r="BB643" s="267"/>
      <c r="BC643" s="267"/>
      <c r="BD643" s="267"/>
      <c r="BE643" s="267"/>
      <c r="BF643" s="267"/>
      <c r="BG643" s="267"/>
      <c r="BH643" s="267"/>
      <c r="BI643" s="267"/>
      <c r="BJ643" s="267"/>
      <c r="BK643" s="267"/>
      <c r="BL643" s="267"/>
      <c r="BM643" s="267"/>
      <c r="BN643" s="267"/>
      <c r="BO643" s="267"/>
      <c r="BP643" s="267"/>
      <c r="BQ643" s="267"/>
      <c r="BR643" s="267"/>
      <c r="BS643" s="267"/>
      <c r="BT643" s="267"/>
      <c r="BU643" s="267"/>
      <c r="BV643" s="267"/>
      <c r="BW643" s="267"/>
      <c r="BX643" s="267"/>
      <c r="BY643" s="267"/>
      <c r="BZ643" s="267"/>
    </row>
    <row r="644" spans="1:78">
      <c r="A644" s="267"/>
      <c r="B644" s="267"/>
      <c r="C644" s="267"/>
      <c r="D644" s="267"/>
      <c r="E644" s="293"/>
      <c r="F644" s="293"/>
      <c r="G644" s="293"/>
      <c r="H644" s="267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  <c r="AN644" s="267"/>
      <c r="AO644" s="267"/>
      <c r="AP644" s="267"/>
      <c r="AQ644" s="267"/>
      <c r="AR644" s="267"/>
      <c r="AS644" s="267"/>
      <c r="AT644" s="267"/>
      <c r="AU644" s="267"/>
      <c r="AV644" s="267"/>
      <c r="AW644" s="267"/>
      <c r="AX644" s="267"/>
      <c r="AY644" s="267"/>
      <c r="AZ644" s="267"/>
      <c r="BA644" s="267"/>
      <c r="BB644" s="267"/>
      <c r="BC644" s="267"/>
      <c r="BD644" s="267"/>
      <c r="BE644" s="267"/>
      <c r="BF644" s="267"/>
      <c r="BG644" s="267"/>
      <c r="BH644" s="267"/>
      <c r="BI644" s="267"/>
      <c r="BJ644" s="267"/>
      <c r="BK644" s="267"/>
      <c r="BL644" s="267"/>
      <c r="BM644" s="267"/>
      <c r="BN644" s="267"/>
      <c r="BO644" s="267"/>
      <c r="BP644" s="267"/>
      <c r="BQ644" s="267"/>
      <c r="BR644" s="267"/>
      <c r="BS644" s="267"/>
      <c r="BT644" s="267"/>
      <c r="BU644" s="267"/>
      <c r="BV644" s="267"/>
      <c r="BW644" s="267"/>
      <c r="BX644" s="267"/>
      <c r="BY644" s="267"/>
      <c r="BZ644" s="267"/>
    </row>
    <row r="645" spans="1:78">
      <c r="A645" s="267"/>
      <c r="B645" s="267"/>
      <c r="C645" s="267"/>
      <c r="D645" s="267"/>
      <c r="E645" s="293"/>
      <c r="F645" s="293"/>
      <c r="G645" s="293"/>
      <c r="H645" s="267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  <c r="AN645" s="267"/>
      <c r="AO645" s="267"/>
      <c r="AP645" s="267"/>
      <c r="AQ645" s="267"/>
      <c r="AR645" s="267"/>
      <c r="AS645" s="267"/>
      <c r="AT645" s="267"/>
      <c r="AU645" s="267"/>
      <c r="AV645" s="267"/>
      <c r="AW645" s="267"/>
      <c r="AX645" s="267"/>
      <c r="AY645" s="267"/>
      <c r="AZ645" s="267"/>
      <c r="BA645" s="267"/>
      <c r="BB645" s="267"/>
      <c r="BC645" s="267"/>
      <c r="BD645" s="267"/>
      <c r="BE645" s="267"/>
      <c r="BF645" s="267"/>
      <c r="BG645" s="267"/>
      <c r="BH645" s="267"/>
      <c r="BI645" s="267"/>
      <c r="BJ645" s="267"/>
      <c r="BK645" s="267"/>
      <c r="BL645" s="267"/>
      <c r="BM645" s="267"/>
      <c r="BN645" s="267"/>
      <c r="BO645" s="267"/>
      <c r="BP645" s="267"/>
      <c r="BQ645" s="267"/>
      <c r="BR645" s="267"/>
      <c r="BS645" s="267"/>
      <c r="BT645" s="267"/>
      <c r="BU645" s="267"/>
      <c r="BV645" s="267"/>
      <c r="BW645" s="267"/>
      <c r="BX645" s="267"/>
      <c r="BY645" s="267"/>
      <c r="BZ645" s="267"/>
    </row>
    <row r="646" spans="1:78">
      <c r="A646" s="267"/>
      <c r="B646" s="267"/>
      <c r="C646" s="267"/>
      <c r="D646" s="267"/>
      <c r="E646" s="293"/>
      <c r="F646" s="293"/>
      <c r="G646" s="293"/>
      <c r="H646" s="267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  <c r="AN646" s="267"/>
      <c r="AO646" s="267"/>
      <c r="AP646" s="267"/>
      <c r="AQ646" s="267"/>
      <c r="AR646" s="267"/>
      <c r="AS646" s="267"/>
      <c r="AT646" s="267"/>
      <c r="AU646" s="267"/>
      <c r="AV646" s="267"/>
      <c r="AW646" s="267"/>
      <c r="AX646" s="267"/>
      <c r="AY646" s="267"/>
      <c r="AZ646" s="267"/>
      <c r="BA646" s="267"/>
      <c r="BB646" s="267"/>
      <c r="BC646" s="267"/>
      <c r="BD646" s="267"/>
      <c r="BE646" s="267"/>
      <c r="BF646" s="267"/>
      <c r="BG646" s="267"/>
      <c r="BH646" s="267"/>
      <c r="BI646" s="267"/>
      <c r="BJ646" s="267"/>
      <c r="BK646" s="267"/>
      <c r="BL646" s="267"/>
      <c r="BM646" s="267"/>
      <c r="BN646" s="267"/>
      <c r="BO646" s="267"/>
      <c r="BP646" s="267"/>
      <c r="BQ646" s="267"/>
      <c r="BR646" s="267"/>
      <c r="BS646" s="267"/>
      <c r="BT646" s="267"/>
      <c r="BU646" s="267"/>
      <c r="BV646" s="267"/>
      <c r="BW646" s="267"/>
      <c r="BX646" s="267"/>
      <c r="BY646" s="267"/>
      <c r="BZ646" s="267"/>
    </row>
    <row r="647" spans="1:78">
      <c r="A647" s="267"/>
      <c r="B647" s="267"/>
      <c r="C647" s="267"/>
      <c r="D647" s="267"/>
      <c r="E647" s="293"/>
      <c r="F647" s="293"/>
      <c r="G647" s="293"/>
      <c r="H647" s="267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  <c r="AN647" s="267"/>
      <c r="AO647" s="267"/>
      <c r="AP647" s="267"/>
      <c r="AQ647" s="267"/>
      <c r="AR647" s="267"/>
      <c r="AS647" s="267"/>
      <c r="AT647" s="267"/>
      <c r="AU647" s="267"/>
      <c r="AV647" s="267"/>
      <c r="AW647" s="267"/>
      <c r="AX647" s="267"/>
      <c r="AY647" s="267"/>
      <c r="AZ647" s="267"/>
      <c r="BA647" s="267"/>
      <c r="BB647" s="267"/>
      <c r="BC647" s="267"/>
      <c r="BD647" s="267"/>
      <c r="BE647" s="267"/>
      <c r="BF647" s="267"/>
      <c r="BG647" s="267"/>
      <c r="BH647" s="267"/>
      <c r="BI647" s="267"/>
      <c r="BJ647" s="267"/>
      <c r="BK647" s="267"/>
      <c r="BL647" s="267"/>
      <c r="BM647" s="267"/>
      <c r="BN647" s="267"/>
      <c r="BO647" s="267"/>
      <c r="BP647" s="267"/>
      <c r="BQ647" s="267"/>
      <c r="BR647" s="267"/>
      <c r="BS647" s="267"/>
      <c r="BT647" s="267"/>
      <c r="BU647" s="267"/>
      <c r="BV647" s="267"/>
      <c r="BW647" s="267"/>
      <c r="BX647" s="267"/>
      <c r="BY647" s="267"/>
      <c r="BZ647" s="267"/>
    </row>
    <row r="648" spans="1:78">
      <c r="A648" s="267"/>
      <c r="B648" s="267"/>
      <c r="C648" s="267"/>
      <c r="D648" s="267"/>
      <c r="E648" s="293"/>
      <c r="F648" s="293"/>
      <c r="G648" s="293"/>
      <c r="H648" s="267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  <c r="AN648" s="267"/>
      <c r="AO648" s="267"/>
      <c r="AP648" s="267"/>
      <c r="AQ648" s="267"/>
      <c r="AR648" s="267"/>
      <c r="AS648" s="267"/>
      <c r="AT648" s="267"/>
      <c r="AU648" s="267"/>
      <c r="AV648" s="267"/>
      <c r="AW648" s="267"/>
      <c r="AX648" s="267"/>
      <c r="AY648" s="267"/>
      <c r="AZ648" s="267"/>
      <c r="BA648" s="267"/>
      <c r="BB648" s="267"/>
      <c r="BC648" s="267"/>
      <c r="BD648" s="267"/>
      <c r="BE648" s="267"/>
      <c r="BF648" s="267"/>
      <c r="BG648" s="267"/>
      <c r="BH648" s="267"/>
      <c r="BI648" s="267"/>
      <c r="BJ648" s="267"/>
      <c r="BK648" s="267"/>
      <c r="BL648" s="267"/>
      <c r="BM648" s="267"/>
      <c r="BN648" s="267"/>
      <c r="BO648" s="267"/>
      <c r="BP648" s="267"/>
      <c r="BQ648" s="267"/>
      <c r="BR648" s="267"/>
      <c r="BS648" s="267"/>
      <c r="BT648" s="267"/>
      <c r="BU648" s="267"/>
      <c r="BV648" s="267"/>
      <c r="BW648" s="267"/>
      <c r="BX648" s="267"/>
      <c r="BY648" s="267"/>
      <c r="BZ648" s="267"/>
    </row>
    <row r="649" spans="1:78">
      <c r="A649" s="267"/>
      <c r="B649" s="267"/>
      <c r="C649" s="267"/>
      <c r="D649" s="267"/>
      <c r="E649" s="293"/>
      <c r="F649" s="293"/>
      <c r="G649" s="293"/>
      <c r="H649" s="267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  <c r="AN649" s="267"/>
      <c r="AO649" s="267"/>
      <c r="AP649" s="267"/>
      <c r="AQ649" s="267"/>
      <c r="AR649" s="267"/>
      <c r="AS649" s="267"/>
      <c r="AT649" s="267"/>
      <c r="AU649" s="267"/>
      <c r="AV649" s="267"/>
      <c r="AW649" s="267"/>
      <c r="AX649" s="267"/>
      <c r="AY649" s="267"/>
      <c r="AZ649" s="267"/>
      <c r="BA649" s="267"/>
      <c r="BB649" s="267"/>
      <c r="BC649" s="267"/>
      <c r="BD649" s="267"/>
      <c r="BE649" s="267"/>
      <c r="BF649" s="267"/>
      <c r="BG649" s="267"/>
      <c r="BH649" s="267"/>
      <c r="BI649" s="267"/>
      <c r="BJ649" s="267"/>
      <c r="BK649" s="267"/>
      <c r="BL649" s="267"/>
      <c r="BM649" s="267"/>
      <c r="BN649" s="267"/>
      <c r="BO649" s="267"/>
      <c r="BP649" s="267"/>
      <c r="BQ649" s="267"/>
      <c r="BR649" s="267"/>
      <c r="BS649" s="267"/>
      <c r="BT649" s="267"/>
      <c r="BU649" s="267"/>
      <c r="BV649" s="267"/>
      <c r="BW649" s="267"/>
      <c r="BX649" s="267"/>
      <c r="BY649" s="267"/>
      <c r="BZ649" s="267"/>
    </row>
    <row r="650" spans="1:78">
      <c r="A650" s="267"/>
      <c r="B650" s="267"/>
      <c r="C650" s="267"/>
      <c r="D650" s="267"/>
      <c r="E650" s="293"/>
      <c r="F650" s="293"/>
      <c r="G650" s="293"/>
      <c r="H650" s="267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  <c r="AN650" s="267"/>
      <c r="AO650" s="267"/>
      <c r="AP650" s="267"/>
      <c r="AQ650" s="267"/>
      <c r="AR650" s="267"/>
      <c r="AS650" s="267"/>
      <c r="AT650" s="267"/>
      <c r="AU650" s="267"/>
      <c r="AV650" s="267"/>
      <c r="AW650" s="267"/>
      <c r="AX650" s="267"/>
      <c r="AY650" s="267"/>
      <c r="AZ650" s="267"/>
      <c r="BA650" s="267"/>
      <c r="BB650" s="267"/>
      <c r="BC650" s="267"/>
      <c r="BD650" s="267"/>
      <c r="BE650" s="267"/>
      <c r="BF650" s="267"/>
      <c r="BG650" s="267"/>
      <c r="BH650" s="267"/>
      <c r="BI650" s="267"/>
      <c r="BJ650" s="267"/>
      <c r="BK650" s="267"/>
      <c r="BL650" s="267"/>
      <c r="BM650" s="267"/>
      <c r="BN650" s="267"/>
      <c r="BO650" s="267"/>
      <c r="BP650" s="267"/>
      <c r="BQ650" s="267"/>
      <c r="BR650" s="267"/>
      <c r="BS650" s="267"/>
      <c r="BT650" s="267"/>
      <c r="BU650" s="267"/>
      <c r="BV650" s="267"/>
      <c r="BW650" s="267"/>
      <c r="BX650" s="267"/>
      <c r="BY650" s="267"/>
      <c r="BZ650" s="267"/>
    </row>
    <row r="651" spans="1:78">
      <c r="A651" s="267"/>
      <c r="B651" s="267"/>
      <c r="C651" s="267"/>
      <c r="D651" s="267"/>
      <c r="E651" s="293"/>
      <c r="F651" s="293"/>
      <c r="G651" s="293"/>
      <c r="H651" s="267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  <c r="AN651" s="267"/>
      <c r="AO651" s="267"/>
      <c r="AP651" s="267"/>
      <c r="AQ651" s="267"/>
      <c r="AR651" s="267"/>
      <c r="AS651" s="267"/>
      <c r="AT651" s="267"/>
      <c r="AU651" s="267"/>
      <c r="AV651" s="267"/>
      <c r="AW651" s="267"/>
      <c r="AX651" s="267"/>
      <c r="AY651" s="267"/>
      <c r="AZ651" s="267"/>
      <c r="BA651" s="267"/>
      <c r="BB651" s="267"/>
      <c r="BC651" s="267"/>
      <c r="BD651" s="267"/>
      <c r="BE651" s="267"/>
      <c r="BF651" s="267"/>
      <c r="BG651" s="267"/>
      <c r="BH651" s="267"/>
      <c r="BI651" s="267"/>
      <c r="BJ651" s="267"/>
      <c r="BK651" s="267"/>
      <c r="BL651" s="267"/>
      <c r="BM651" s="267"/>
      <c r="BN651" s="267"/>
      <c r="BO651" s="267"/>
      <c r="BP651" s="267"/>
      <c r="BQ651" s="267"/>
      <c r="BR651" s="267"/>
      <c r="BS651" s="267"/>
      <c r="BT651" s="267"/>
      <c r="BU651" s="267"/>
      <c r="BV651" s="267"/>
      <c r="BW651" s="267"/>
      <c r="BX651" s="267"/>
      <c r="BY651" s="267"/>
      <c r="BZ651" s="267"/>
    </row>
    <row r="652" spans="1:78">
      <c r="A652" s="267"/>
      <c r="B652" s="267"/>
      <c r="C652" s="267"/>
      <c r="D652" s="267"/>
      <c r="E652" s="293"/>
      <c r="F652" s="293"/>
      <c r="G652" s="293"/>
      <c r="H652" s="267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  <c r="AN652" s="267"/>
      <c r="AO652" s="267"/>
      <c r="AP652" s="267"/>
      <c r="AQ652" s="267"/>
      <c r="AR652" s="267"/>
      <c r="AS652" s="267"/>
      <c r="AT652" s="267"/>
      <c r="AU652" s="267"/>
      <c r="AV652" s="267"/>
      <c r="AW652" s="267"/>
      <c r="AX652" s="267"/>
      <c r="AY652" s="267"/>
      <c r="AZ652" s="267"/>
      <c r="BA652" s="267"/>
      <c r="BB652" s="267"/>
      <c r="BC652" s="267"/>
      <c r="BD652" s="267"/>
      <c r="BE652" s="267"/>
      <c r="BF652" s="267"/>
      <c r="BG652" s="267"/>
      <c r="BH652" s="267"/>
      <c r="BI652" s="267"/>
      <c r="BJ652" s="267"/>
      <c r="BK652" s="267"/>
      <c r="BL652" s="267"/>
      <c r="BM652" s="267"/>
      <c r="BN652" s="267"/>
      <c r="BO652" s="267"/>
      <c r="BP652" s="267"/>
      <c r="BQ652" s="267"/>
      <c r="BR652" s="267"/>
      <c r="BS652" s="267"/>
      <c r="BT652" s="267"/>
      <c r="BU652" s="267"/>
      <c r="BV652" s="267"/>
      <c r="BW652" s="267"/>
      <c r="BX652" s="267"/>
      <c r="BY652" s="267"/>
      <c r="BZ652" s="267"/>
    </row>
    <row r="653" spans="1:78">
      <c r="A653" s="267"/>
      <c r="B653" s="267"/>
      <c r="C653" s="267"/>
      <c r="D653" s="267"/>
      <c r="E653" s="293"/>
      <c r="F653" s="293"/>
      <c r="G653" s="293"/>
      <c r="H653" s="267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  <c r="AN653" s="267"/>
      <c r="AO653" s="267"/>
      <c r="AP653" s="267"/>
      <c r="AQ653" s="267"/>
      <c r="AR653" s="267"/>
      <c r="AS653" s="267"/>
      <c r="AT653" s="267"/>
      <c r="AU653" s="267"/>
      <c r="AV653" s="267"/>
      <c r="AW653" s="267"/>
      <c r="AX653" s="267"/>
      <c r="AY653" s="267"/>
      <c r="AZ653" s="267"/>
      <c r="BA653" s="267"/>
      <c r="BB653" s="267"/>
      <c r="BC653" s="267"/>
      <c r="BD653" s="267"/>
      <c r="BE653" s="267"/>
      <c r="BF653" s="267"/>
      <c r="BG653" s="267"/>
      <c r="BH653" s="267"/>
      <c r="BI653" s="267"/>
      <c r="BJ653" s="267"/>
      <c r="BK653" s="267"/>
      <c r="BL653" s="267"/>
      <c r="BM653" s="267"/>
      <c r="BN653" s="267"/>
      <c r="BO653" s="267"/>
      <c r="BP653" s="267"/>
      <c r="BQ653" s="267"/>
      <c r="BR653" s="267"/>
      <c r="BS653" s="267"/>
      <c r="BT653" s="267"/>
      <c r="BU653" s="267"/>
      <c r="BV653" s="267"/>
      <c r="BW653" s="267"/>
      <c r="BX653" s="267"/>
      <c r="BY653" s="267"/>
      <c r="BZ653" s="267"/>
    </row>
    <row r="654" spans="1:78">
      <c r="A654" s="267"/>
      <c r="B654" s="267"/>
      <c r="C654" s="267"/>
      <c r="D654" s="267"/>
      <c r="E654" s="293"/>
      <c r="F654" s="293"/>
      <c r="G654" s="293"/>
      <c r="H654" s="267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  <c r="AN654" s="267"/>
      <c r="AO654" s="267"/>
      <c r="AP654" s="267"/>
      <c r="AQ654" s="267"/>
      <c r="AR654" s="267"/>
      <c r="AS654" s="267"/>
      <c r="AT654" s="267"/>
      <c r="AU654" s="267"/>
      <c r="AV654" s="267"/>
      <c r="AW654" s="267"/>
      <c r="AX654" s="267"/>
      <c r="AY654" s="267"/>
      <c r="AZ654" s="267"/>
      <c r="BA654" s="267"/>
      <c r="BB654" s="267"/>
      <c r="BC654" s="267"/>
      <c r="BD654" s="267"/>
      <c r="BE654" s="267"/>
      <c r="BF654" s="267"/>
      <c r="BG654" s="267"/>
      <c r="BH654" s="267"/>
      <c r="BI654" s="267"/>
      <c r="BJ654" s="267"/>
      <c r="BK654" s="267"/>
      <c r="BL654" s="267"/>
      <c r="BM654" s="267"/>
      <c r="BN654" s="267"/>
      <c r="BO654" s="267"/>
      <c r="BP654" s="267"/>
      <c r="BQ654" s="267"/>
      <c r="BR654" s="267"/>
      <c r="BS654" s="267"/>
      <c r="BT654" s="267"/>
      <c r="BU654" s="267"/>
      <c r="BV654" s="267"/>
      <c r="BW654" s="267"/>
      <c r="BX654" s="267"/>
      <c r="BY654" s="267"/>
      <c r="BZ654" s="267"/>
    </row>
    <row r="655" spans="1:78">
      <c r="A655" s="267"/>
      <c r="B655" s="267"/>
      <c r="C655" s="267"/>
      <c r="D655" s="267"/>
      <c r="E655" s="293"/>
      <c r="F655" s="293"/>
      <c r="G655" s="293"/>
      <c r="H655" s="267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  <c r="AN655" s="267"/>
      <c r="AO655" s="267"/>
      <c r="AP655" s="267"/>
      <c r="AQ655" s="267"/>
      <c r="AR655" s="267"/>
      <c r="AS655" s="267"/>
      <c r="AT655" s="267"/>
      <c r="AU655" s="267"/>
      <c r="AV655" s="267"/>
      <c r="AW655" s="267"/>
      <c r="AX655" s="267"/>
      <c r="AY655" s="267"/>
      <c r="AZ655" s="267"/>
      <c r="BA655" s="267"/>
      <c r="BB655" s="267"/>
      <c r="BC655" s="267"/>
      <c r="BD655" s="267"/>
      <c r="BE655" s="267"/>
      <c r="BF655" s="267"/>
      <c r="BG655" s="267"/>
      <c r="BH655" s="267"/>
      <c r="BI655" s="267"/>
      <c r="BJ655" s="267"/>
      <c r="BK655" s="267"/>
      <c r="BL655" s="267"/>
      <c r="BM655" s="267"/>
      <c r="BN655" s="267"/>
      <c r="BO655" s="267"/>
      <c r="BP655" s="267"/>
      <c r="BQ655" s="267"/>
      <c r="BR655" s="267"/>
      <c r="BS655" s="267"/>
      <c r="BT655" s="267"/>
      <c r="BU655" s="267"/>
      <c r="BV655" s="267"/>
      <c r="BW655" s="267"/>
      <c r="BX655" s="267"/>
      <c r="BY655" s="267"/>
      <c r="BZ655" s="267"/>
    </row>
    <row r="656" spans="1:78">
      <c r="A656" s="267"/>
      <c r="B656" s="267"/>
      <c r="C656" s="267"/>
      <c r="D656" s="267"/>
      <c r="E656" s="293"/>
      <c r="F656" s="293"/>
      <c r="G656" s="293"/>
      <c r="H656" s="267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  <c r="AN656" s="267"/>
      <c r="AO656" s="267"/>
      <c r="AP656" s="267"/>
      <c r="AQ656" s="267"/>
      <c r="AR656" s="267"/>
      <c r="AS656" s="267"/>
      <c r="AT656" s="267"/>
      <c r="AU656" s="267"/>
      <c r="AV656" s="267"/>
      <c r="AW656" s="267"/>
      <c r="AX656" s="267"/>
      <c r="AY656" s="267"/>
      <c r="AZ656" s="267"/>
      <c r="BA656" s="267"/>
      <c r="BB656" s="267"/>
      <c r="BC656" s="267"/>
      <c r="BD656" s="267"/>
      <c r="BE656" s="267"/>
      <c r="BF656" s="267"/>
      <c r="BG656" s="267"/>
      <c r="BH656" s="267"/>
      <c r="BI656" s="267"/>
      <c r="BJ656" s="267"/>
      <c r="BK656" s="267"/>
      <c r="BL656" s="267"/>
      <c r="BM656" s="267"/>
      <c r="BN656" s="267"/>
      <c r="BO656" s="267"/>
      <c r="BP656" s="267"/>
      <c r="BQ656" s="267"/>
      <c r="BR656" s="267"/>
      <c r="BS656" s="267"/>
      <c r="BT656" s="267"/>
      <c r="BU656" s="267"/>
      <c r="BV656" s="267"/>
      <c r="BW656" s="267"/>
      <c r="BX656" s="267"/>
      <c r="BY656" s="267"/>
      <c r="BZ656" s="267"/>
    </row>
    <row r="657" spans="1:78">
      <c r="A657" s="267"/>
      <c r="B657" s="267"/>
      <c r="C657" s="267"/>
      <c r="D657" s="267"/>
      <c r="E657" s="293"/>
      <c r="F657" s="293"/>
      <c r="G657" s="293"/>
      <c r="H657" s="267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  <c r="AN657" s="267"/>
      <c r="AO657" s="267"/>
      <c r="AP657" s="267"/>
      <c r="AQ657" s="267"/>
      <c r="AR657" s="267"/>
      <c r="AS657" s="267"/>
      <c r="AT657" s="267"/>
      <c r="AU657" s="267"/>
      <c r="AV657" s="267"/>
      <c r="AW657" s="267"/>
      <c r="AX657" s="267"/>
      <c r="AY657" s="267"/>
      <c r="AZ657" s="267"/>
      <c r="BA657" s="267"/>
      <c r="BB657" s="267"/>
      <c r="BC657" s="267"/>
      <c r="BD657" s="267"/>
      <c r="BE657" s="267"/>
      <c r="BF657" s="267"/>
      <c r="BG657" s="267"/>
      <c r="BH657" s="267"/>
      <c r="BI657" s="267"/>
      <c r="BJ657" s="267"/>
      <c r="BK657" s="267"/>
      <c r="BL657" s="267"/>
      <c r="BM657" s="267"/>
      <c r="BN657" s="267"/>
      <c r="BO657" s="267"/>
      <c r="BP657" s="267"/>
      <c r="BQ657" s="267"/>
      <c r="BR657" s="267"/>
      <c r="BS657" s="267"/>
      <c r="BT657" s="267"/>
      <c r="BU657" s="267"/>
      <c r="BV657" s="267"/>
      <c r="BW657" s="267"/>
      <c r="BX657" s="267"/>
      <c r="BY657" s="267"/>
      <c r="BZ657" s="267"/>
    </row>
    <row r="658" spans="1:78">
      <c r="A658" s="267"/>
      <c r="B658" s="267"/>
      <c r="C658" s="267"/>
      <c r="D658" s="267"/>
      <c r="E658" s="293"/>
      <c r="F658" s="293"/>
      <c r="G658" s="293"/>
      <c r="H658" s="267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  <c r="AN658" s="267"/>
      <c r="AO658" s="267"/>
      <c r="AP658" s="267"/>
      <c r="AQ658" s="267"/>
      <c r="AR658" s="267"/>
      <c r="AS658" s="267"/>
      <c r="AT658" s="267"/>
      <c r="AU658" s="267"/>
      <c r="AV658" s="267"/>
      <c r="AW658" s="267"/>
      <c r="AX658" s="267"/>
      <c r="AY658" s="267"/>
      <c r="AZ658" s="267"/>
      <c r="BA658" s="267"/>
      <c r="BB658" s="267"/>
      <c r="BC658" s="267"/>
      <c r="BD658" s="267"/>
      <c r="BE658" s="267"/>
      <c r="BF658" s="267"/>
      <c r="BG658" s="267"/>
      <c r="BH658" s="267"/>
      <c r="BI658" s="267"/>
      <c r="BJ658" s="267"/>
      <c r="BK658" s="267"/>
      <c r="BL658" s="267"/>
      <c r="BM658" s="267"/>
      <c r="BN658" s="267"/>
      <c r="BO658" s="267"/>
      <c r="BP658" s="267"/>
      <c r="BQ658" s="267"/>
      <c r="BR658" s="267"/>
      <c r="BS658" s="267"/>
      <c r="BT658" s="267"/>
      <c r="BU658" s="267"/>
      <c r="BV658" s="267"/>
      <c r="BW658" s="267"/>
      <c r="BX658" s="267"/>
      <c r="BY658" s="267"/>
      <c r="BZ658" s="267"/>
    </row>
    <row r="659" spans="1:78">
      <c r="A659" s="267"/>
      <c r="B659" s="267"/>
      <c r="C659" s="267"/>
      <c r="D659" s="267"/>
      <c r="E659" s="293"/>
      <c r="F659" s="293"/>
      <c r="G659" s="293"/>
      <c r="H659" s="267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  <c r="AN659" s="267"/>
      <c r="AO659" s="267"/>
      <c r="AP659" s="267"/>
      <c r="AQ659" s="267"/>
      <c r="AR659" s="267"/>
      <c r="AS659" s="267"/>
      <c r="AT659" s="267"/>
      <c r="AU659" s="267"/>
      <c r="AV659" s="267"/>
      <c r="AW659" s="267"/>
      <c r="AX659" s="267"/>
      <c r="AY659" s="267"/>
      <c r="AZ659" s="267"/>
      <c r="BA659" s="267"/>
      <c r="BB659" s="267"/>
      <c r="BC659" s="267"/>
      <c r="BD659" s="267"/>
      <c r="BE659" s="267"/>
      <c r="BF659" s="267"/>
      <c r="BG659" s="267"/>
      <c r="BH659" s="267"/>
      <c r="BI659" s="267"/>
      <c r="BJ659" s="267"/>
      <c r="BK659" s="267"/>
      <c r="BL659" s="267"/>
      <c r="BM659" s="267"/>
      <c r="BN659" s="267"/>
      <c r="BO659" s="267"/>
      <c r="BP659" s="267"/>
      <c r="BQ659" s="267"/>
      <c r="BR659" s="267"/>
      <c r="BS659" s="267"/>
      <c r="BT659" s="267"/>
      <c r="BU659" s="267"/>
      <c r="BV659" s="267"/>
      <c r="BW659" s="267"/>
      <c r="BX659" s="267"/>
      <c r="BY659" s="267"/>
      <c r="BZ659" s="267"/>
    </row>
    <row r="660" spans="1:78">
      <c r="A660" s="267"/>
      <c r="B660" s="267"/>
      <c r="C660" s="267"/>
      <c r="D660" s="267"/>
      <c r="E660" s="293"/>
      <c r="F660" s="293"/>
      <c r="G660" s="293"/>
      <c r="H660" s="267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  <c r="AN660" s="267"/>
      <c r="AO660" s="267"/>
      <c r="AP660" s="267"/>
      <c r="AQ660" s="267"/>
      <c r="AR660" s="267"/>
      <c r="AS660" s="267"/>
      <c r="AT660" s="267"/>
      <c r="AU660" s="267"/>
      <c r="AV660" s="267"/>
      <c r="AW660" s="267"/>
      <c r="AX660" s="267"/>
      <c r="AY660" s="267"/>
      <c r="AZ660" s="267"/>
      <c r="BA660" s="267"/>
      <c r="BB660" s="267"/>
      <c r="BC660" s="267"/>
      <c r="BD660" s="267"/>
      <c r="BE660" s="267"/>
      <c r="BF660" s="267"/>
      <c r="BG660" s="267"/>
      <c r="BH660" s="267"/>
      <c r="BI660" s="267"/>
      <c r="BJ660" s="267"/>
      <c r="BK660" s="267"/>
      <c r="BL660" s="267"/>
      <c r="BM660" s="267"/>
      <c r="BN660" s="267"/>
      <c r="BO660" s="267"/>
      <c r="BP660" s="267"/>
      <c r="BQ660" s="267"/>
      <c r="BR660" s="267"/>
      <c r="BS660" s="267"/>
      <c r="BT660" s="267"/>
      <c r="BU660" s="267"/>
      <c r="BV660" s="267"/>
      <c r="BW660" s="267"/>
      <c r="BX660" s="267"/>
      <c r="BY660" s="267"/>
      <c r="BZ660" s="267"/>
    </row>
    <row r="661" spans="1:78">
      <c r="A661" s="267"/>
      <c r="B661" s="267"/>
      <c r="C661" s="267"/>
      <c r="D661" s="267"/>
      <c r="E661" s="293"/>
      <c r="F661" s="293"/>
      <c r="G661" s="293"/>
      <c r="H661" s="267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  <c r="AN661" s="267"/>
      <c r="AO661" s="267"/>
      <c r="AP661" s="267"/>
      <c r="AQ661" s="267"/>
      <c r="AR661" s="267"/>
      <c r="AS661" s="267"/>
      <c r="AT661" s="267"/>
      <c r="AU661" s="267"/>
      <c r="AV661" s="267"/>
      <c r="AW661" s="267"/>
      <c r="AX661" s="267"/>
      <c r="AY661" s="267"/>
      <c r="AZ661" s="267"/>
      <c r="BA661" s="267"/>
      <c r="BB661" s="267"/>
      <c r="BC661" s="267"/>
      <c r="BD661" s="267"/>
      <c r="BE661" s="267"/>
      <c r="BF661" s="267"/>
      <c r="BG661" s="267"/>
      <c r="BH661" s="267"/>
      <c r="BI661" s="267"/>
      <c r="BJ661" s="267"/>
      <c r="BK661" s="267"/>
      <c r="BL661" s="267"/>
      <c r="BM661" s="267"/>
      <c r="BN661" s="267"/>
      <c r="BO661" s="267"/>
      <c r="BP661" s="267"/>
      <c r="BQ661" s="267"/>
      <c r="BR661" s="267"/>
      <c r="BS661" s="267"/>
      <c r="BT661" s="267"/>
      <c r="BU661" s="267"/>
      <c r="BV661" s="267"/>
      <c r="BW661" s="267"/>
      <c r="BX661" s="267"/>
      <c r="BY661" s="267"/>
      <c r="BZ661" s="267"/>
    </row>
    <row r="662" spans="1:78">
      <c r="A662" s="267"/>
      <c r="B662" s="267"/>
      <c r="C662" s="267"/>
      <c r="D662" s="267"/>
      <c r="E662" s="293"/>
      <c r="F662" s="293"/>
      <c r="G662" s="293"/>
      <c r="H662" s="267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  <c r="AN662" s="267"/>
      <c r="AO662" s="267"/>
      <c r="AP662" s="267"/>
      <c r="AQ662" s="267"/>
      <c r="AR662" s="267"/>
      <c r="AS662" s="267"/>
      <c r="AT662" s="267"/>
      <c r="AU662" s="267"/>
      <c r="AV662" s="267"/>
      <c r="AW662" s="267"/>
      <c r="AX662" s="267"/>
      <c r="AY662" s="267"/>
      <c r="AZ662" s="267"/>
      <c r="BA662" s="267"/>
      <c r="BB662" s="267"/>
      <c r="BC662" s="267"/>
      <c r="BD662" s="267"/>
      <c r="BE662" s="267"/>
      <c r="BF662" s="267"/>
      <c r="BG662" s="267"/>
      <c r="BH662" s="267"/>
      <c r="BI662" s="267"/>
      <c r="BJ662" s="267"/>
      <c r="BK662" s="267"/>
      <c r="BL662" s="267"/>
      <c r="BM662" s="267"/>
      <c r="BN662" s="267"/>
      <c r="BO662" s="267"/>
      <c r="BP662" s="267"/>
      <c r="BQ662" s="267"/>
      <c r="BR662" s="267"/>
      <c r="BS662" s="267"/>
      <c r="BT662" s="267"/>
      <c r="BU662" s="267"/>
      <c r="BV662" s="267"/>
      <c r="BW662" s="267"/>
      <c r="BX662" s="267"/>
      <c r="BY662" s="267"/>
      <c r="BZ662" s="267"/>
    </row>
    <row r="663" spans="1:78">
      <c r="A663" s="267"/>
      <c r="B663" s="267"/>
      <c r="C663" s="267"/>
      <c r="D663" s="267"/>
      <c r="E663" s="293"/>
      <c r="F663" s="293"/>
      <c r="G663" s="293"/>
      <c r="H663" s="267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  <c r="AN663" s="267"/>
      <c r="AO663" s="267"/>
      <c r="AP663" s="267"/>
      <c r="AQ663" s="267"/>
      <c r="AR663" s="267"/>
      <c r="AS663" s="267"/>
      <c r="AT663" s="267"/>
      <c r="AU663" s="267"/>
      <c r="AV663" s="267"/>
      <c r="AW663" s="267"/>
      <c r="AX663" s="267"/>
      <c r="AY663" s="267"/>
      <c r="AZ663" s="267"/>
      <c r="BA663" s="267"/>
      <c r="BB663" s="267"/>
      <c r="BC663" s="267"/>
      <c r="BD663" s="267"/>
      <c r="BE663" s="267"/>
      <c r="BF663" s="267"/>
      <c r="BG663" s="267"/>
      <c r="BH663" s="267"/>
      <c r="BI663" s="267"/>
      <c r="BJ663" s="267"/>
      <c r="BK663" s="267"/>
      <c r="BL663" s="267"/>
      <c r="BM663" s="267"/>
      <c r="BN663" s="267"/>
      <c r="BO663" s="267"/>
      <c r="BP663" s="267"/>
      <c r="BQ663" s="267"/>
      <c r="BR663" s="267"/>
      <c r="BS663" s="267"/>
      <c r="BT663" s="267"/>
      <c r="BU663" s="267"/>
      <c r="BV663" s="267"/>
      <c r="BW663" s="267"/>
      <c r="BX663" s="267"/>
      <c r="BY663" s="267"/>
      <c r="BZ663" s="267"/>
    </row>
    <row r="664" spans="1:78">
      <c r="A664" s="267"/>
      <c r="B664" s="267"/>
      <c r="C664" s="267"/>
      <c r="D664" s="267"/>
      <c r="E664" s="293"/>
      <c r="F664" s="293"/>
      <c r="G664" s="293"/>
      <c r="H664" s="267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  <c r="AN664" s="267"/>
      <c r="AO664" s="267"/>
      <c r="AP664" s="267"/>
      <c r="AQ664" s="267"/>
      <c r="AR664" s="267"/>
      <c r="AS664" s="267"/>
      <c r="AT664" s="267"/>
      <c r="AU664" s="267"/>
      <c r="AV664" s="267"/>
      <c r="AW664" s="267"/>
      <c r="AX664" s="267"/>
      <c r="AY664" s="267"/>
      <c r="AZ664" s="267"/>
      <c r="BA664" s="267"/>
      <c r="BB664" s="267"/>
      <c r="BC664" s="267"/>
      <c r="BD664" s="267"/>
      <c r="BE664" s="267"/>
      <c r="BF664" s="267"/>
      <c r="BG664" s="267"/>
      <c r="BH664" s="267"/>
      <c r="BI664" s="267"/>
      <c r="BJ664" s="267"/>
      <c r="BK664" s="267"/>
      <c r="BL664" s="267"/>
      <c r="BM664" s="267"/>
      <c r="BN664" s="267"/>
      <c r="BO664" s="267"/>
      <c r="BP664" s="267"/>
      <c r="BQ664" s="267"/>
      <c r="BR664" s="267"/>
      <c r="BS664" s="267"/>
      <c r="BT664" s="267"/>
      <c r="BU664" s="267"/>
      <c r="BV664" s="267"/>
      <c r="BW664" s="267"/>
      <c r="BX664" s="267"/>
      <c r="BY664" s="267"/>
      <c r="BZ664" s="267"/>
    </row>
    <row r="665" spans="1:78">
      <c r="A665" s="267"/>
      <c r="B665" s="267"/>
      <c r="C665" s="267"/>
      <c r="D665" s="267"/>
      <c r="E665" s="293"/>
      <c r="F665" s="293"/>
      <c r="G665" s="293"/>
      <c r="H665" s="267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  <c r="AN665" s="267"/>
      <c r="AO665" s="267"/>
      <c r="AP665" s="267"/>
      <c r="AQ665" s="267"/>
      <c r="AR665" s="267"/>
      <c r="AS665" s="267"/>
      <c r="AT665" s="267"/>
      <c r="AU665" s="267"/>
      <c r="AV665" s="267"/>
      <c r="AW665" s="267"/>
      <c r="AX665" s="267"/>
      <c r="AY665" s="267"/>
      <c r="AZ665" s="267"/>
      <c r="BA665" s="267"/>
      <c r="BB665" s="267"/>
      <c r="BC665" s="267"/>
      <c r="BD665" s="267"/>
      <c r="BE665" s="267"/>
      <c r="BF665" s="267"/>
      <c r="BG665" s="267"/>
      <c r="BH665" s="267"/>
      <c r="BI665" s="267"/>
      <c r="BJ665" s="267"/>
      <c r="BK665" s="267"/>
      <c r="BL665" s="267"/>
      <c r="BM665" s="267"/>
      <c r="BN665" s="267"/>
      <c r="BO665" s="267"/>
      <c r="BP665" s="267"/>
      <c r="BQ665" s="267"/>
      <c r="BR665" s="267"/>
      <c r="BS665" s="267"/>
      <c r="BT665" s="267"/>
      <c r="BU665" s="267"/>
      <c r="BV665" s="267"/>
      <c r="BW665" s="267"/>
      <c r="BX665" s="267"/>
      <c r="BY665" s="267"/>
      <c r="BZ665" s="267"/>
    </row>
    <row r="666" spans="1:78">
      <c r="A666" s="267"/>
      <c r="B666" s="267"/>
      <c r="C666" s="267"/>
      <c r="D666" s="267"/>
      <c r="E666" s="293"/>
      <c r="F666" s="293"/>
      <c r="G666" s="293"/>
      <c r="H666" s="267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  <c r="AN666" s="267"/>
      <c r="AO666" s="267"/>
      <c r="AP666" s="267"/>
      <c r="AQ666" s="267"/>
      <c r="AR666" s="267"/>
      <c r="AS666" s="267"/>
      <c r="AT666" s="267"/>
      <c r="AU666" s="267"/>
      <c r="AV666" s="267"/>
      <c r="AW666" s="267"/>
      <c r="AX666" s="267"/>
      <c r="AY666" s="267"/>
      <c r="AZ666" s="267"/>
      <c r="BA666" s="267"/>
      <c r="BB666" s="267"/>
      <c r="BC666" s="267"/>
      <c r="BD666" s="267"/>
      <c r="BE666" s="267"/>
      <c r="BF666" s="267"/>
      <c r="BG666" s="267"/>
      <c r="BH666" s="267"/>
      <c r="BI666" s="267"/>
      <c r="BJ666" s="267"/>
      <c r="BK666" s="267"/>
      <c r="BL666" s="267"/>
      <c r="BM666" s="267"/>
      <c r="BN666" s="267"/>
      <c r="BO666" s="267"/>
      <c r="BP666" s="267"/>
      <c r="BQ666" s="267"/>
      <c r="BR666" s="267"/>
      <c r="BS666" s="267"/>
      <c r="BT666" s="267"/>
      <c r="BU666" s="267"/>
      <c r="BV666" s="267"/>
      <c r="BW666" s="267"/>
      <c r="BX666" s="267"/>
      <c r="BY666" s="267"/>
      <c r="BZ666" s="267"/>
    </row>
    <row r="667" spans="1:78">
      <c r="A667" s="267"/>
      <c r="B667" s="267"/>
      <c r="C667" s="267"/>
      <c r="D667" s="267"/>
      <c r="E667" s="293"/>
      <c r="F667" s="293"/>
      <c r="G667" s="293"/>
      <c r="H667" s="267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  <c r="AN667" s="267"/>
      <c r="AO667" s="267"/>
      <c r="AP667" s="267"/>
      <c r="AQ667" s="267"/>
      <c r="AR667" s="267"/>
      <c r="AS667" s="267"/>
      <c r="AT667" s="267"/>
      <c r="AU667" s="267"/>
      <c r="AV667" s="267"/>
      <c r="AW667" s="267"/>
      <c r="AX667" s="267"/>
      <c r="AY667" s="267"/>
      <c r="AZ667" s="267"/>
      <c r="BA667" s="267"/>
      <c r="BB667" s="267"/>
      <c r="BC667" s="267"/>
      <c r="BD667" s="267"/>
      <c r="BE667" s="267"/>
      <c r="BF667" s="267"/>
      <c r="BG667" s="267"/>
      <c r="BH667" s="267"/>
      <c r="BI667" s="267"/>
      <c r="BJ667" s="267"/>
      <c r="BK667" s="267"/>
      <c r="BL667" s="267"/>
      <c r="BM667" s="267"/>
      <c r="BN667" s="267"/>
      <c r="BO667" s="267"/>
      <c r="BP667" s="267"/>
      <c r="BQ667" s="267"/>
      <c r="BR667" s="267"/>
      <c r="BS667" s="267"/>
      <c r="BT667" s="267"/>
      <c r="BU667" s="267"/>
      <c r="BV667" s="267"/>
      <c r="BW667" s="267"/>
      <c r="BX667" s="267"/>
      <c r="BY667" s="267"/>
      <c r="BZ667" s="267"/>
    </row>
    <row r="668" spans="1:78">
      <c r="A668" s="267"/>
      <c r="B668" s="267"/>
      <c r="C668" s="267"/>
      <c r="D668" s="267"/>
      <c r="E668" s="293"/>
      <c r="F668" s="293"/>
      <c r="G668" s="293"/>
      <c r="H668" s="267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  <c r="AN668" s="267"/>
      <c r="AO668" s="267"/>
      <c r="AP668" s="267"/>
      <c r="AQ668" s="267"/>
      <c r="AR668" s="267"/>
      <c r="AS668" s="267"/>
      <c r="AT668" s="267"/>
      <c r="AU668" s="267"/>
      <c r="AV668" s="267"/>
      <c r="AW668" s="267"/>
      <c r="AX668" s="267"/>
      <c r="AY668" s="267"/>
      <c r="AZ668" s="267"/>
      <c r="BA668" s="267"/>
      <c r="BB668" s="267"/>
      <c r="BC668" s="267"/>
      <c r="BD668" s="267"/>
      <c r="BE668" s="267"/>
      <c r="BF668" s="267"/>
      <c r="BG668" s="267"/>
      <c r="BH668" s="267"/>
      <c r="BI668" s="267"/>
      <c r="BJ668" s="267"/>
      <c r="BK668" s="267"/>
      <c r="BL668" s="267"/>
      <c r="BM668" s="267"/>
      <c r="BN668" s="267"/>
      <c r="BO668" s="267"/>
      <c r="BP668" s="267"/>
      <c r="BQ668" s="267"/>
      <c r="BR668" s="267"/>
      <c r="BS668" s="267"/>
      <c r="BT668" s="267"/>
      <c r="BU668" s="267"/>
      <c r="BV668" s="267"/>
      <c r="BW668" s="267"/>
      <c r="BX668" s="267"/>
      <c r="BY668" s="267"/>
      <c r="BZ668" s="267"/>
    </row>
    <row r="669" spans="1:78">
      <c r="A669" s="267"/>
      <c r="B669" s="267"/>
      <c r="C669" s="267"/>
      <c r="D669" s="267"/>
      <c r="E669" s="293"/>
      <c r="F669" s="293"/>
      <c r="G669" s="293"/>
      <c r="H669" s="267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  <c r="AN669" s="267"/>
      <c r="AO669" s="267"/>
      <c r="AP669" s="267"/>
      <c r="AQ669" s="267"/>
      <c r="AR669" s="267"/>
      <c r="AS669" s="267"/>
      <c r="AT669" s="267"/>
      <c r="AU669" s="267"/>
      <c r="AV669" s="267"/>
      <c r="AW669" s="267"/>
      <c r="AX669" s="267"/>
      <c r="AY669" s="267"/>
      <c r="AZ669" s="267"/>
      <c r="BA669" s="267"/>
      <c r="BB669" s="267"/>
      <c r="BC669" s="267"/>
      <c r="BD669" s="267"/>
      <c r="BE669" s="267"/>
      <c r="BF669" s="267"/>
      <c r="BG669" s="267"/>
      <c r="BH669" s="267"/>
      <c r="BI669" s="267"/>
      <c r="BJ669" s="267"/>
      <c r="BK669" s="267"/>
      <c r="BL669" s="267"/>
      <c r="BM669" s="267"/>
      <c r="BN669" s="267"/>
      <c r="BO669" s="267"/>
      <c r="BP669" s="267"/>
      <c r="BQ669" s="267"/>
      <c r="BR669" s="267"/>
      <c r="BS669" s="267"/>
      <c r="BT669" s="267"/>
      <c r="BU669" s="267"/>
      <c r="BV669" s="267"/>
      <c r="BW669" s="267"/>
      <c r="BX669" s="267"/>
      <c r="BY669" s="267"/>
      <c r="BZ669" s="267"/>
    </row>
    <row r="670" spans="1:78">
      <c r="A670" s="267"/>
      <c r="B670" s="267"/>
      <c r="C670" s="267"/>
      <c r="D670" s="267"/>
      <c r="E670" s="293"/>
      <c r="F670" s="293"/>
      <c r="G670" s="293"/>
      <c r="H670" s="267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  <c r="AN670" s="267"/>
      <c r="AO670" s="267"/>
      <c r="AP670" s="267"/>
      <c r="AQ670" s="267"/>
      <c r="AR670" s="267"/>
      <c r="AS670" s="267"/>
      <c r="AT670" s="267"/>
      <c r="AU670" s="267"/>
      <c r="AV670" s="267"/>
      <c r="AW670" s="267"/>
      <c r="AX670" s="267"/>
      <c r="AY670" s="267"/>
      <c r="AZ670" s="267"/>
      <c r="BA670" s="267"/>
      <c r="BB670" s="267"/>
      <c r="BC670" s="267"/>
      <c r="BD670" s="267"/>
      <c r="BE670" s="267"/>
      <c r="BF670" s="267"/>
      <c r="BG670" s="267"/>
      <c r="BH670" s="267"/>
      <c r="BI670" s="267"/>
      <c r="BJ670" s="267"/>
      <c r="BK670" s="267"/>
      <c r="BL670" s="267"/>
      <c r="BM670" s="267"/>
      <c r="BN670" s="267"/>
      <c r="BO670" s="267"/>
      <c r="BP670" s="267"/>
      <c r="BQ670" s="267"/>
      <c r="BR670" s="267"/>
      <c r="BS670" s="267"/>
      <c r="BT670" s="267"/>
      <c r="BU670" s="267"/>
      <c r="BV670" s="267"/>
      <c r="BW670" s="267"/>
      <c r="BX670" s="267"/>
      <c r="BY670" s="267"/>
      <c r="BZ670" s="267"/>
    </row>
    <row r="671" spans="1:78">
      <c r="A671" s="267"/>
      <c r="B671" s="267"/>
      <c r="C671" s="267"/>
      <c r="D671" s="267"/>
      <c r="E671" s="293"/>
      <c r="F671" s="293"/>
      <c r="G671" s="293"/>
      <c r="H671" s="267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  <c r="AN671" s="267"/>
      <c r="AO671" s="267"/>
      <c r="AP671" s="267"/>
      <c r="AQ671" s="267"/>
      <c r="AR671" s="267"/>
      <c r="AS671" s="267"/>
      <c r="AT671" s="267"/>
      <c r="AU671" s="267"/>
      <c r="AV671" s="267"/>
      <c r="AW671" s="267"/>
      <c r="AX671" s="267"/>
      <c r="AY671" s="267"/>
      <c r="AZ671" s="267"/>
      <c r="BA671" s="267"/>
      <c r="BB671" s="267"/>
      <c r="BC671" s="267"/>
      <c r="BD671" s="267"/>
      <c r="BE671" s="267"/>
      <c r="BF671" s="267"/>
      <c r="BG671" s="267"/>
      <c r="BH671" s="267"/>
      <c r="BI671" s="267"/>
      <c r="BJ671" s="267"/>
      <c r="BK671" s="267"/>
      <c r="BL671" s="267"/>
      <c r="BM671" s="267"/>
      <c r="BN671" s="267"/>
      <c r="BO671" s="267"/>
      <c r="BP671" s="267"/>
      <c r="BQ671" s="267"/>
      <c r="BR671" s="267"/>
      <c r="BS671" s="267"/>
      <c r="BT671" s="267"/>
      <c r="BU671" s="267"/>
      <c r="BV671" s="267"/>
      <c r="BW671" s="267"/>
      <c r="BX671" s="267"/>
      <c r="BY671" s="267"/>
      <c r="BZ671" s="267"/>
    </row>
    <row r="672" spans="1:78">
      <c r="A672" s="267"/>
      <c r="B672" s="267"/>
      <c r="C672" s="267"/>
      <c r="D672" s="267"/>
      <c r="E672" s="293"/>
      <c r="F672" s="293"/>
      <c r="G672" s="293"/>
      <c r="H672" s="267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  <c r="AN672" s="267"/>
      <c r="AO672" s="267"/>
      <c r="AP672" s="267"/>
      <c r="AQ672" s="267"/>
      <c r="AR672" s="267"/>
      <c r="AS672" s="267"/>
      <c r="AT672" s="267"/>
      <c r="AU672" s="267"/>
      <c r="AV672" s="267"/>
      <c r="AW672" s="267"/>
      <c r="AX672" s="267"/>
      <c r="AY672" s="267"/>
      <c r="AZ672" s="267"/>
      <c r="BA672" s="267"/>
      <c r="BB672" s="267"/>
      <c r="BC672" s="267"/>
      <c r="BD672" s="267"/>
      <c r="BE672" s="267"/>
      <c r="BF672" s="267"/>
      <c r="BG672" s="267"/>
      <c r="BH672" s="267"/>
      <c r="BI672" s="267"/>
      <c r="BJ672" s="267"/>
      <c r="BK672" s="267"/>
      <c r="BL672" s="267"/>
      <c r="BM672" s="267"/>
      <c r="BN672" s="267"/>
      <c r="BO672" s="267"/>
      <c r="BP672" s="267"/>
      <c r="BQ672" s="267"/>
      <c r="BR672" s="267"/>
      <c r="BS672" s="267"/>
      <c r="BT672" s="267"/>
      <c r="BU672" s="267"/>
      <c r="BV672" s="267"/>
      <c r="BW672" s="267"/>
      <c r="BX672" s="267"/>
      <c r="BY672" s="267"/>
      <c r="BZ672" s="267"/>
    </row>
    <row r="673" spans="1:78">
      <c r="A673" s="267"/>
      <c r="B673" s="267"/>
      <c r="C673" s="267"/>
      <c r="D673" s="267"/>
      <c r="E673" s="293"/>
      <c r="F673" s="293"/>
      <c r="G673" s="293"/>
      <c r="H673" s="267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  <c r="AN673" s="267"/>
      <c r="AO673" s="267"/>
      <c r="AP673" s="267"/>
      <c r="AQ673" s="267"/>
      <c r="AR673" s="267"/>
      <c r="AS673" s="267"/>
      <c r="AT673" s="267"/>
      <c r="AU673" s="267"/>
      <c r="AV673" s="267"/>
      <c r="AW673" s="267"/>
      <c r="AX673" s="267"/>
      <c r="AY673" s="267"/>
      <c r="AZ673" s="267"/>
      <c r="BA673" s="267"/>
      <c r="BB673" s="267"/>
      <c r="BC673" s="267"/>
      <c r="BD673" s="267"/>
      <c r="BE673" s="267"/>
      <c r="BF673" s="267"/>
      <c r="BG673" s="267"/>
      <c r="BH673" s="267"/>
      <c r="BI673" s="267"/>
      <c r="BJ673" s="267"/>
      <c r="BK673" s="267"/>
      <c r="BL673" s="267"/>
      <c r="BM673" s="267"/>
      <c r="BN673" s="267"/>
      <c r="BO673" s="267"/>
      <c r="BP673" s="267"/>
      <c r="BQ673" s="267"/>
      <c r="BR673" s="267"/>
      <c r="BS673" s="267"/>
      <c r="BT673" s="267"/>
      <c r="BU673" s="267"/>
      <c r="BV673" s="267"/>
      <c r="BW673" s="267"/>
      <c r="BX673" s="267"/>
      <c r="BY673" s="267"/>
      <c r="BZ673" s="267"/>
    </row>
    <row r="674" spans="1:78">
      <c r="A674" s="267"/>
      <c r="B674" s="267"/>
      <c r="C674" s="267"/>
      <c r="D674" s="267"/>
      <c r="E674" s="293"/>
      <c r="F674" s="293"/>
      <c r="G674" s="293"/>
      <c r="H674" s="267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67"/>
      <c r="AO674" s="267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67"/>
      <c r="BD674" s="267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67"/>
      <c r="BS674" s="267"/>
      <c r="BT674" s="267"/>
      <c r="BU674" s="267"/>
      <c r="BV674" s="267"/>
      <c r="BW674" s="267"/>
      <c r="BX674" s="267"/>
      <c r="BY674" s="267"/>
      <c r="BZ674" s="267"/>
    </row>
    <row r="675" spans="1:78">
      <c r="A675" s="267"/>
      <c r="B675" s="267"/>
      <c r="C675" s="267"/>
      <c r="D675" s="267"/>
      <c r="E675" s="293"/>
      <c r="F675" s="293"/>
      <c r="G675" s="293"/>
      <c r="H675" s="267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  <c r="AN675" s="267"/>
      <c r="AO675" s="267"/>
      <c r="AP675" s="267"/>
      <c r="AQ675" s="267"/>
      <c r="AR675" s="267"/>
      <c r="AS675" s="267"/>
      <c r="AT675" s="267"/>
      <c r="AU675" s="267"/>
      <c r="AV675" s="267"/>
      <c r="AW675" s="267"/>
      <c r="AX675" s="267"/>
      <c r="AY675" s="267"/>
      <c r="AZ675" s="267"/>
      <c r="BA675" s="267"/>
      <c r="BB675" s="267"/>
      <c r="BC675" s="267"/>
      <c r="BD675" s="267"/>
      <c r="BE675" s="267"/>
      <c r="BF675" s="267"/>
      <c r="BG675" s="267"/>
      <c r="BH675" s="267"/>
      <c r="BI675" s="267"/>
      <c r="BJ675" s="267"/>
      <c r="BK675" s="267"/>
      <c r="BL675" s="267"/>
      <c r="BM675" s="267"/>
      <c r="BN675" s="267"/>
      <c r="BO675" s="267"/>
      <c r="BP675" s="267"/>
      <c r="BQ675" s="267"/>
      <c r="BR675" s="267"/>
      <c r="BS675" s="267"/>
      <c r="BT675" s="267"/>
      <c r="BU675" s="267"/>
      <c r="BV675" s="267"/>
      <c r="BW675" s="267"/>
      <c r="BX675" s="267"/>
      <c r="BY675" s="267"/>
      <c r="BZ675" s="267"/>
    </row>
    <row r="676" spans="1:78">
      <c r="A676" s="267"/>
      <c r="B676" s="267"/>
      <c r="C676" s="267"/>
      <c r="D676" s="267"/>
      <c r="E676" s="293"/>
      <c r="F676" s="293"/>
      <c r="G676" s="293"/>
      <c r="H676" s="267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  <c r="AN676" s="267"/>
      <c r="AO676" s="267"/>
      <c r="AP676" s="267"/>
      <c r="AQ676" s="267"/>
      <c r="AR676" s="267"/>
      <c r="AS676" s="267"/>
      <c r="AT676" s="267"/>
      <c r="AU676" s="267"/>
      <c r="AV676" s="267"/>
      <c r="AW676" s="267"/>
      <c r="AX676" s="267"/>
      <c r="AY676" s="267"/>
      <c r="AZ676" s="267"/>
      <c r="BA676" s="267"/>
      <c r="BB676" s="267"/>
      <c r="BC676" s="267"/>
      <c r="BD676" s="267"/>
      <c r="BE676" s="267"/>
      <c r="BF676" s="267"/>
      <c r="BG676" s="267"/>
      <c r="BH676" s="267"/>
      <c r="BI676" s="267"/>
      <c r="BJ676" s="267"/>
      <c r="BK676" s="267"/>
      <c r="BL676" s="267"/>
      <c r="BM676" s="267"/>
      <c r="BN676" s="267"/>
      <c r="BO676" s="267"/>
      <c r="BP676" s="267"/>
      <c r="BQ676" s="267"/>
      <c r="BR676" s="267"/>
      <c r="BS676" s="267"/>
      <c r="BT676" s="267"/>
      <c r="BU676" s="267"/>
      <c r="BV676" s="267"/>
      <c r="BW676" s="267"/>
      <c r="BX676" s="267"/>
      <c r="BY676" s="267"/>
      <c r="BZ676" s="267"/>
    </row>
    <row r="677" spans="1:78">
      <c r="A677" s="267"/>
      <c r="B677" s="267"/>
      <c r="C677" s="267"/>
      <c r="D677" s="267"/>
      <c r="E677" s="293"/>
      <c r="F677" s="293"/>
      <c r="G677" s="293"/>
      <c r="H677" s="267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6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</row>
    <row r="678" spans="1:78">
      <c r="A678" s="267"/>
      <c r="B678" s="267"/>
      <c r="C678" s="267"/>
      <c r="D678" s="267"/>
      <c r="E678" s="293"/>
      <c r="F678" s="293"/>
      <c r="G678" s="293"/>
      <c r="H678" s="267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  <c r="AN678" s="267"/>
      <c r="AO678" s="267"/>
      <c r="AP678" s="267"/>
      <c r="AQ678" s="267"/>
      <c r="AR678" s="267"/>
      <c r="AS678" s="267"/>
      <c r="AT678" s="267"/>
      <c r="AU678" s="267"/>
      <c r="AV678" s="267"/>
      <c r="AW678" s="267"/>
      <c r="AX678" s="267"/>
      <c r="AY678" s="267"/>
      <c r="AZ678" s="267"/>
      <c r="BA678" s="267"/>
      <c r="BB678" s="267"/>
      <c r="BC678" s="267"/>
      <c r="BD678" s="267"/>
      <c r="BE678" s="267"/>
      <c r="BF678" s="267"/>
      <c r="BG678" s="267"/>
      <c r="BH678" s="267"/>
      <c r="BI678" s="267"/>
      <c r="BJ678" s="267"/>
      <c r="BK678" s="267"/>
      <c r="BL678" s="267"/>
      <c r="BM678" s="267"/>
      <c r="BN678" s="267"/>
      <c r="BO678" s="267"/>
      <c r="BP678" s="267"/>
      <c r="BQ678" s="267"/>
      <c r="BR678" s="267"/>
      <c r="BS678" s="267"/>
      <c r="BT678" s="267"/>
      <c r="BU678" s="267"/>
      <c r="BV678" s="267"/>
      <c r="BW678" s="267"/>
      <c r="BX678" s="267"/>
      <c r="BY678" s="267"/>
      <c r="BZ678" s="267"/>
    </row>
    <row r="679" spans="1:78">
      <c r="A679" s="267"/>
      <c r="B679" s="267"/>
      <c r="C679" s="267"/>
      <c r="D679" s="267"/>
      <c r="E679" s="293"/>
      <c r="F679" s="293"/>
      <c r="G679" s="293"/>
      <c r="H679" s="267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  <c r="AN679" s="267"/>
      <c r="AO679" s="267"/>
      <c r="AP679" s="267"/>
      <c r="AQ679" s="267"/>
      <c r="AR679" s="267"/>
      <c r="AS679" s="267"/>
      <c r="AT679" s="267"/>
      <c r="AU679" s="267"/>
      <c r="AV679" s="267"/>
      <c r="AW679" s="267"/>
      <c r="AX679" s="267"/>
      <c r="AY679" s="267"/>
      <c r="AZ679" s="267"/>
      <c r="BA679" s="267"/>
      <c r="BB679" s="267"/>
      <c r="BC679" s="267"/>
      <c r="BD679" s="267"/>
      <c r="BE679" s="267"/>
      <c r="BF679" s="267"/>
      <c r="BG679" s="267"/>
      <c r="BH679" s="267"/>
      <c r="BI679" s="267"/>
      <c r="BJ679" s="267"/>
      <c r="BK679" s="267"/>
      <c r="BL679" s="267"/>
      <c r="BM679" s="267"/>
      <c r="BN679" s="267"/>
      <c r="BO679" s="267"/>
      <c r="BP679" s="267"/>
      <c r="BQ679" s="267"/>
      <c r="BR679" s="267"/>
      <c r="BS679" s="267"/>
      <c r="BT679" s="267"/>
      <c r="BU679" s="267"/>
      <c r="BV679" s="267"/>
      <c r="BW679" s="267"/>
      <c r="BX679" s="267"/>
      <c r="BY679" s="267"/>
      <c r="BZ679" s="267"/>
    </row>
    <row r="680" spans="1:78">
      <c r="A680" s="267"/>
      <c r="B680" s="267"/>
      <c r="C680" s="267"/>
      <c r="D680" s="267"/>
      <c r="E680" s="293"/>
      <c r="F680" s="293"/>
      <c r="G680" s="293"/>
      <c r="H680" s="267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67"/>
      <c r="AO680" s="267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67"/>
      <c r="BD680" s="267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67"/>
      <c r="BS680" s="267"/>
      <c r="BT680" s="267"/>
      <c r="BU680" s="267"/>
      <c r="BV680" s="267"/>
      <c r="BW680" s="267"/>
      <c r="BX680" s="267"/>
      <c r="BY680" s="267"/>
      <c r="BZ680" s="267"/>
    </row>
    <row r="681" spans="1:78">
      <c r="A681" s="267"/>
      <c r="B681" s="267"/>
      <c r="C681" s="267"/>
      <c r="D681" s="267"/>
      <c r="E681" s="293"/>
      <c r="F681" s="293"/>
      <c r="G681" s="293"/>
      <c r="H681" s="267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  <c r="AN681" s="267"/>
      <c r="AO681" s="267"/>
      <c r="AP681" s="267"/>
      <c r="AQ681" s="267"/>
      <c r="AR681" s="267"/>
      <c r="AS681" s="267"/>
      <c r="AT681" s="267"/>
      <c r="AU681" s="267"/>
      <c r="AV681" s="267"/>
      <c r="AW681" s="267"/>
      <c r="AX681" s="267"/>
      <c r="AY681" s="267"/>
      <c r="AZ681" s="267"/>
      <c r="BA681" s="267"/>
      <c r="BB681" s="267"/>
      <c r="BC681" s="267"/>
      <c r="BD681" s="267"/>
      <c r="BE681" s="267"/>
      <c r="BF681" s="267"/>
      <c r="BG681" s="267"/>
      <c r="BH681" s="267"/>
      <c r="BI681" s="267"/>
      <c r="BJ681" s="267"/>
      <c r="BK681" s="267"/>
      <c r="BL681" s="267"/>
      <c r="BM681" s="267"/>
      <c r="BN681" s="267"/>
      <c r="BO681" s="267"/>
      <c r="BP681" s="267"/>
      <c r="BQ681" s="267"/>
      <c r="BR681" s="267"/>
      <c r="BS681" s="267"/>
      <c r="BT681" s="267"/>
      <c r="BU681" s="267"/>
      <c r="BV681" s="267"/>
      <c r="BW681" s="267"/>
      <c r="BX681" s="267"/>
      <c r="BY681" s="267"/>
      <c r="BZ681" s="267"/>
    </row>
    <row r="682" spans="1:78">
      <c r="A682" s="267"/>
      <c r="B682" s="267"/>
      <c r="C682" s="267"/>
      <c r="D682" s="267"/>
      <c r="E682" s="293"/>
      <c r="F682" s="293"/>
      <c r="G682" s="293"/>
      <c r="H682" s="267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  <c r="AN682" s="267"/>
      <c r="AO682" s="267"/>
      <c r="AP682" s="267"/>
      <c r="AQ682" s="267"/>
      <c r="AR682" s="267"/>
      <c r="AS682" s="267"/>
      <c r="AT682" s="267"/>
      <c r="AU682" s="267"/>
      <c r="AV682" s="267"/>
      <c r="AW682" s="267"/>
      <c r="AX682" s="267"/>
      <c r="AY682" s="267"/>
      <c r="AZ682" s="267"/>
      <c r="BA682" s="267"/>
      <c r="BB682" s="267"/>
      <c r="BC682" s="267"/>
      <c r="BD682" s="267"/>
      <c r="BE682" s="267"/>
      <c r="BF682" s="267"/>
      <c r="BG682" s="267"/>
      <c r="BH682" s="267"/>
      <c r="BI682" s="267"/>
      <c r="BJ682" s="267"/>
      <c r="BK682" s="267"/>
      <c r="BL682" s="267"/>
      <c r="BM682" s="267"/>
      <c r="BN682" s="267"/>
      <c r="BO682" s="267"/>
      <c r="BP682" s="267"/>
      <c r="BQ682" s="267"/>
      <c r="BR682" s="267"/>
      <c r="BS682" s="267"/>
      <c r="BT682" s="267"/>
      <c r="BU682" s="267"/>
      <c r="BV682" s="267"/>
      <c r="BW682" s="267"/>
      <c r="BX682" s="267"/>
      <c r="BY682" s="267"/>
      <c r="BZ682" s="267"/>
    </row>
    <row r="683" spans="1:78">
      <c r="A683" s="267"/>
      <c r="B683" s="267"/>
      <c r="C683" s="267"/>
      <c r="D683" s="267"/>
      <c r="E683" s="293"/>
      <c r="F683" s="293"/>
      <c r="G683" s="293"/>
      <c r="H683" s="267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67"/>
      <c r="AO683" s="267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67"/>
      <c r="BD683" s="267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67"/>
      <c r="BS683" s="267"/>
      <c r="BT683" s="267"/>
      <c r="BU683" s="267"/>
      <c r="BV683" s="267"/>
      <c r="BW683" s="267"/>
      <c r="BX683" s="267"/>
      <c r="BY683" s="267"/>
      <c r="BZ683" s="267"/>
    </row>
    <row r="684" spans="1:78">
      <c r="A684" s="267"/>
      <c r="B684" s="267"/>
      <c r="C684" s="267"/>
      <c r="D684" s="267"/>
      <c r="E684" s="293"/>
      <c r="F684" s="293"/>
      <c r="G684" s="293"/>
      <c r="H684" s="267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  <c r="AN684" s="267"/>
      <c r="AO684" s="267"/>
      <c r="AP684" s="267"/>
      <c r="AQ684" s="267"/>
      <c r="AR684" s="267"/>
      <c r="AS684" s="267"/>
      <c r="AT684" s="267"/>
      <c r="AU684" s="267"/>
      <c r="AV684" s="267"/>
      <c r="AW684" s="267"/>
      <c r="AX684" s="267"/>
      <c r="AY684" s="267"/>
      <c r="AZ684" s="267"/>
      <c r="BA684" s="267"/>
      <c r="BB684" s="267"/>
      <c r="BC684" s="267"/>
      <c r="BD684" s="267"/>
      <c r="BE684" s="267"/>
      <c r="BF684" s="267"/>
      <c r="BG684" s="267"/>
      <c r="BH684" s="267"/>
      <c r="BI684" s="267"/>
      <c r="BJ684" s="267"/>
      <c r="BK684" s="267"/>
      <c r="BL684" s="267"/>
      <c r="BM684" s="267"/>
      <c r="BN684" s="267"/>
      <c r="BO684" s="267"/>
      <c r="BP684" s="267"/>
      <c r="BQ684" s="267"/>
      <c r="BR684" s="267"/>
      <c r="BS684" s="267"/>
      <c r="BT684" s="267"/>
      <c r="BU684" s="267"/>
      <c r="BV684" s="267"/>
      <c r="BW684" s="267"/>
      <c r="BX684" s="267"/>
      <c r="BY684" s="267"/>
      <c r="BZ684" s="267"/>
    </row>
    <row r="685" spans="1:78">
      <c r="A685" s="267"/>
      <c r="B685" s="267"/>
      <c r="C685" s="267"/>
      <c r="D685" s="267"/>
      <c r="E685" s="293"/>
      <c r="F685" s="293"/>
      <c r="G685" s="293"/>
      <c r="H685" s="267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  <c r="AN685" s="267"/>
      <c r="AO685" s="267"/>
      <c r="AP685" s="267"/>
      <c r="AQ685" s="267"/>
      <c r="AR685" s="267"/>
      <c r="AS685" s="267"/>
      <c r="AT685" s="267"/>
      <c r="AU685" s="267"/>
      <c r="AV685" s="267"/>
      <c r="AW685" s="267"/>
      <c r="AX685" s="267"/>
      <c r="AY685" s="267"/>
      <c r="AZ685" s="267"/>
      <c r="BA685" s="267"/>
      <c r="BB685" s="267"/>
      <c r="BC685" s="267"/>
      <c r="BD685" s="267"/>
      <c r="BE685" s="267"/>
      <c r="BF685" s="267"/>
      <c r="BG685" s="267"/>
      <c r="BH685" s="267"/>
      <c r="BI685" s="267"/>
      <c r="BJ685" s="267"/>
      <c r="BK685" s="267"/>
      <c r="BL685" s="267"/>
      <c r="BM685" s="267"/>
      <c r="BN685" s="267"/>
      <c r="BO685" s="267"/>
      <c r="BP685" s="267"/>
      <c r="BQ685" s="267"/>
      <c r="BR685" s="267"/>
      <c r="BS685" s="267"/>
      <c r="BT685" s="267"/>
      <c r="BU685" s="267"/>
      <c r="BV685" s="267"/>
      <c r="BW685" s="267"/>
      <c r="BX685" s="267"/>
      <c r="BY685" s="267"/>
      <c r="BZ685" s="267"/>
    </row>
    <row r="686" spans="1:78">
      <c r="A686" s="267"/>
      <c r="B686" s="267"/>
      <c r="C686" s="267"/>
      <c r="D686" s="267"/>
      <c r="E686" s="293"/>
      <c r="F686" s="293"/>
      <c r="G686" s="293"/>
      <c r="H686" s="267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67"/>
      <c r="AO686" s="267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67"/>
      <c r="BD686" s="267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67"/>
      <c r="BS686" s="267"/>
      <c r="BT686" s="267"/>
      <c r="BU686" s="267"/>
      <c r="BV686" s="267"/>
      <c r="BW686" s="267"/>
      <c r="BX686" s="267"/>
      <c r="BY686" s="267"/>
      <c r="BZ686" s="267"/>
    </row>
    <row r="687" spans="1:78">
      <c r="A687" s="267"/>
      <c r="B687" s="267"/>
      <c r="C687" s="267"/>
      <c r="D687" s="267"/>
      <c r="E687" s="293"/>
      <c r="F687" s="293"/>
      <c r="G687" s="293"/>
      <c r="H687" s="267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  <c r="AN687" s="267"/>
      <c r="AO687" s="267"/>
      <c r="AP687" s="267"/>
      <c r="AQ687" s="267"/>
      <c r="AR687" s="267"/>
      <c r="AS687" s="267"/>
      <c r="AT687" s="267"/>
      <c r="AU687" s="267"/>
      <c r="AV687" s="267"/>
      <c r="AW687" s="267"/>
      <c r="AX687" s="267"/>
      <c r="AY687" s="267"/>
      <c r="AZ687" s="267"/>
      <c r="BA687" s="267"/>
      <c r="BB687" s="267"/>
      <c r="BC687" s="267"/>
      <c r="BD687" s="267"/>
      <c r="BE687" s="267"/>
      <c r="BF687" s="267"/>
      <c r="BG687" s="267"/>
      <c r="BH687" s="267"/>
      <c r="BI687" s="267"/>
      <c r="BJ687" s="267"/>
      <c r="BK687" s="267"/>
      <c r="BL687" s="267"/>
      <c r="BM687" s="267"/>
      <c r="BN687" s="267"/>
      <c r="BO687" s="267"/>
      <c r="BP687" s="267"/>
      <c r="BQ687" s="267"/>
      <c r="BR687" s="267"/>
      <c r="BS687" s="267"/>
      <c r="BT687" s="267"/>
      <c r="BU687" s="267"/>
      <c r="BV687" s="267"/>
      <c r="BW687" s="267"/>
      <c r="BX687" s="267"/>
      <c r="BY687" s="267"/>
      <c r="BZ687" s="267"/>
    </row>
    <row r="688" spans="1:78">
      <c r="A688" s="267"/>
      <c r="B688" s="267"/>
      <c r="C688" s="267"/>
      <c r="D688" s="267"/>
      <c r="E688" s="293"/>
      <c r="F688" s="293"/>
      <c r="G688" s="293"/>
      <c r="H688" s="267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  <c r="AN688" s="267"/>
      <c r="AO688" s="267"/>
      <c r="AP688" s="267"/>
      <c r="AQ688" s="267"/>
      <c r="AR688" s="267"/>
      <c r="AS688" s="267"/>
      <c r="AT688" s="267"/>
      <c r="AU688" s="267"/>
      <c r="AV688" s="267"/>
      <c r="AW688" s="267"/>
      <c r="AX688" s="267"/>
      <c r="AY688" s="267"/>
      <c r="AZ688" s="267"/>
      <c r="BA688" s="267"/>
      <c r="BB688" s="267"/>
      <c r="BC688" s="267"/>
      <c r="BD688" s="267"/>
      <c r="BE688" s="267"/>
      <c r="BF688" s="267"/>
      <c r="BG688" s="267"/>
      <c r="BH688" s="267"/>
      <c r="BI688" s="267"/>
      <c r="BJ688" s="267"/>
      <c r="BK688" s="267"/>
      <c r="BL688" s="267"/>
      <c r="BM688" s="267"/>
      <c r="BN688" s="267"/>
      <c r="BO688" s="267"/>
      <c r="BP688" s="267"/>
      <c r="BQ688" s="267"/>
      <c r="BR688" s="267"/>
      <c r="BS688" s="267"/>
      <c r="BT688" s="267"/>
      <c r="BU688" s="267"/>
      <c r="BV688" s="267"/>
      <c r="BW688" s="267"/>
      <c r="BX688" s="267"/>
      <c r="BY688" s="267"/>
      <c r="BZ688" s="267"/>
    </row>
    <row r="689" spans="1:78">
      <c r="A689" s="267"/>
      <c r="B689" s="267"/>
      <c r="C689" s="267"/>
      <c r="D689" s="267"/>
      <c r="E689" s="293"/>
      <c r="F689" s="293"/>
      <c r="G689" s="293"/>
      <c r="H689" s="267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67"/>
      <c r="AO689" s="267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67"/>
      <c r="BD689" s="267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67"/>
      <c r="BS689" s="267"/>
      <c r="BT689" s="267"/>
      <c r="BU689" s="267"/>
      <c r="BV689" s="267"/>
      <c r="BW689" s="267"/>
      <c r="BX689" s="267"/>
      <c r="BY689" s="267"/>
      <c r="BZ689" s="267"/>
    </row>
    <row r="690" spans="1:78">
      <c r="A690" s="267"/>
      <c r="B690" s="267"/>
      <c r="C690" s="267"/>
      <c r="D690" s="267"/>
      <c r="E690" s="293"/>
      <c r="F690" s="293"/>
      <c r="G690" s="293"/>
      <c r="H690" s="267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  <c r="AN690" s="267"/>
      <c r="AO690" s="267"/>
      <c r="AP690" s="267"/>
      <c r="AQ690" s="267"/>
      <c r="AR690" s="267"/>
      <c r="AS690" s="267"/>
      <c r="AT690" s="267"/>
      <c r="AU690" s="267"/>
      <c r="AV690" s="267"/>
      <c r="AW690" s="267"/>
      <c r="AX690" s="267"/>
      <c r="AY690" s="267"/>
      <c r="AZ690" s="267"/>
      <c r="BA690" s="267"/>
      <c r="BB690" s="267"/>
      <c r="BC690" s="267"/>
      <c r="BD690" s="267"/>
      <c r="BE690" s="267"/>
      <c r="BF690" s="267"/>
      <c r="BG690" s="267"/>
      <c r="BH690" s="267"/>
      <c r="BI690" s="267"/>
      <c r="BJ690" s="267"/>
      <c r="BK690" s="267"/>
      <c r="BL690" s="267"/>
      <c r="BM690" s="267"/>
      <c r="BN690" s="267"/>
      <c r="BO690" s="267"/>
      <c r="BP690" s="267"/>
      <c r="BQ690" s="267"/>
      <c r="BR690" s="267"/>
      <c r="BS690" s="267"/>
      <c r="BT690" s="267"/>
      <c r="BU690" s="267"/>
      <c r="BV690" s="267"/>
      <c r="BW690" s="267"/>
      <c r="BX690" s="267"/>
      <c r="BY690" s="267"/>
      <c r="BZ690" s="267"/>
    </row>
    <row r="691" spans="1:78">
      <c r="A691" s="267"/>
      <c r="B691" s="267"/>
      <c r="C691" s="267"/>
      <c r="D691" s="267"/>
      <c r="E691" s="293"/>
      <c r="F691" s="293"/>
      <c r="G691" s="293"/>
      <c r="H691" s="267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  <c r="AN691" s="267"/>
      <c r="AO691" s="267"/>
      <c r="AP691" s="267"/>
      <c r="AQ691" s="267"/>
      <c r="AR691" s="267"/>
      <c r="AS691" s="267"/>
      <c r="AT691" s="267"/>
      <c r="AU691" s="267"/>
      <c r="AV691" s="267"/>
      <c r="AW691" s="267"/>
      <c r="AX691" s="267"/>
      <c r="AY691" s="267"/>
      <c r="AZ691" s="267"/>
      <c r="BA691" s="267"/>
      <c r="BB691" s="267"/>
      <c r="BC691" s="267"/>
      <c r="BD691" s="267"/>
      <c r="BE691" s="267"/>
      <c r="BF691" s="267"/>
      <c r="BG691" s="267"/>
      <c r="BH691" s="267"/>
      <c r="BI691" s="267"/>
      <c r="BJ691" s="267"/>
      <c r="BK691" s="267"/>
      <c r="BL691" s="267"/>
      <c r="BM691" s="267"/>
      <c r="BN691" s="267"/>
      <c r="BO691" s="267"/>
      <c r="BP691" s="267"/>
      <c r="BQ691" s="267"/>
      <c r="BR691" s="267"/>
      <c r="BS691" s="267"/>
      <c r="BT691" s="267"/>
      <c r="BU691" s="267"/>
      <c r="BV691" s="267"/>
      <c r="BW691" s="267"/>
      <c r="BX691" s="267"/>
      <c r="BY691" s="267"/>
      <c r="BZ691" s="267"/>
    </row>
    <row r="692" spans="1:78">
      <c r="A692" s="267"/>
      <c r="B692" s="267"/>
      <c r="C692" s="267"/>
      <c r="D692" s="267"/>
      <c r="E692" s="293"/>
      <c r="F692" s="293"/>
      <c r="G692" s="293"/>
      <c r="H692" s="267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67"/>
      <c r="BS692" s="267"/>
      <c r="BT692" s="267"/>
      <c r="BU692" s="267"/>
      <c r="BV692" s="267"/>
      <c r="BW692" s="267"/>
      <c r="BX692" s="267"/>
      <c r="BY692" s="267"/>
      <c r="BZ692" s="267"/>
    </row>
    <row r="693" spans="1:78">
      <c r="A693" s="267"/>
      <c r="B693" s="267"/>
      <c r="C693" s="267"/>
      <c r="D693" s="267"/>
      <c r="E693" s="293"/>
      <c r="F693" s="293"/>
      <c r="G693" s="293"/>
      <c r="H693" s="267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  <c r="AN693" s="267"/>
      <c r="AO693" s="267"/>
      <c r="AP693" s="267"/>
      <c r="AQ693" s="267"/>
      <c r="AR693" s="267"/>
      <c r="AS693" s="267"/>
      <c r="AT693" s="267"/>
      <c r="AU693" s="267"/>
      <c r="AV693" s="267"/>
      <c r="AW693" s="267"/>
      <c r="AX693" s="267"/>
      <c r="AY693" s="267"/>
      <c r="AZ693" s="267"/>
      <c r="BA693" s="267"/>
      <c r="BB693" s="267"/>
      <c r="BC693" s="267"/>
      <c r="BD693" s="267"/>
      <c r="BE693" s="267"/>
      <c r="BF693" s="267"/>
      <c r="BG693" s="267"/>
      <c r="BH693" s="267"/>
      <c r="BI693" s="267"/>
      <c r="BJ693" s="267"/>
      <c r="BK693" s="267"/>
      <c r="BL693" s="267"/>
      <c r="BM693" s="267"/>
      <c r="BN693" s="267"/>
      <c r="BO693" s="267"/>
      <c r="BP693" s="267"/>
      <c r="BQ693" s="267"/>
      <c r="BR693" s="267"/>
      <c r="BS693" s="267"/>
      <c r="BT693" s="267"/>
      <c r="BU693" s="267"/>
      <c r="BV693" s="267"/>
      <c r="BW693" s="267"/>
      <c r="BX693" s="267"/>
      <c r="BY693" s="267"/>
      <c r="BZ693" s="267"/>
    </row>
    <row r="694" spans="1:78">
      <c r="A694" s="267"/>
      <c r="B694" s="267"/>
      <c r="C694" s="267"/>
      <c r="D694" s="267"/>
      <c r="E694" s="293"/>
      <c r="F694" s="293"/>
      <c r="G694" s="293"/>
      <c r="H694" s="267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  <c r="AN694" s="267"/>
      <c r="AO694" s="267"/>
      <c r="AP694" s="267"/>
      <c r="AQ694" s="267"/>
      <c r="AR694" s="267"/>
      <c r="AS694" s="267"/>
      <c r="AT694" s="267"/>
      <c r="AU694" s="267"/>
      <c r="AV694" s="267"/>
      <c r="AW694" s="267"/>
      <c r="AX694" s="267"/>
      <c r="AY694" s="267"/>
      <c r="AZ694" s="267"/>
      <c r="BA694" s="267"/>
      <c r="BB694" s="267"/>
      <c r="BC694" s="267"/>
      <c r="BD694" s="267"/>
      <c r="BE694" s="267"/>
      <c r="BF694" s="267"/>
      <c r="BG694" s="267"/>
      <c r="BH694" s="267"/>
      <c r="BI694" s="267"/>
      <c r="BJ694" s="267"/>
      <c r="BK694" s="267"/>
      <c r="BL694" s="267"/>
      <c r="BM694" s="267"/>
      <c r="BN694" s="267"/>
      <c r="BO694" s="267"/>
      <c r="BP694" s="267"/>
      <c r="BQ694" s="267"/>
      <c r="BR694" s="267"/>
      <c r="BS694" s="267"/>
      <c r="BT694" s="267"/>
      <c r="BU694" s="267"/>
      <c r="BV694" s="267"/>
      <c r="BW694" s="267"/>
      <c r="BX694" s="267"/>
      <c r="BY694" s="267"/>
      <c r="BZ694" s="267"/>
    </row>
    <row r="695" spans="1:78">
      <c r="A695" s="267"/>
      <c r="B695" s="267"/>
      <c r="C695" s="267"/>
      <c r="D695" s="267"/>
      <c r="E695" s="293"/>
      <c r="F695" s="293"/>
      <c r="G695" s="293"/>
      <c r="H695" s="267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67"/>
      <c r="AO695" s="267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67"/>
      <c r="BD695" s="267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67"/>
      <c r="BS695" s="267"/>
      <c r="BT695" s="267"/>
      <c r="BU695" s="267"/>
      <c r="BV695" s="267"/>
      <c r="BW695" s="267"/>
      <c r="BX695" s="267"/>
      <c r="BY695" s="267"/>
      <c r="BZ695" s="267"/>
    </row>
    <row r="696" spans="1:78">
      <c r="A696" s="267"/>
      <c r="B696" s="267"/>
      <c r="C696" s="267"/>
      <c r="D696" s="267"/>
      <c r="E696" s="293"/>
      <c r="F696" s="293"/>
      <c r="G696" s="293"/>
      <c r="H696" s="267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  <c r="AN696" s="267"/>
      <c r="AO696" s="267"/>
      <c r="AP696" s="267"/>
      <c r="AQ696" s="267"/>
      <c r="AR696" s="267"/>
      <c r="AS696" s="267"/>
      <c r="AT696" s="267"/>
      <c r="AU696" s="267"/>
      <c r="AV696" s="267"/>
      <c r="AW696" s="267"/>
      <c r="AX696" s="267"/>
      <c r="AY696" s="267"/>
      <c r="AZ696" s="267"/>
      <c r="BA696" s="267"/>
      <c r="BB696" s="267"/>
      <c r="BC696" s="267"/>
      <c r="BD696" s="267"/>
      <c r="BE696" s="267"/>
      <c r="BF696" s="267"/>
      <c r="BG696" s="267"/>
      <c r="BH696" s="267"/>
      <c r="BI696" s="267"/>
      <c r="BJ696" s="267"/>
      <c r="BK696" s="267"/>
      <c r="BL696" s="267"/>
      <c r="BM696" s="267"/>
      <c r="BN696" s="267"/>
      <c r="BO696" s="267"/>
      <c r="BP696" s="267"/>
      <c r="BQ696" s="267"/>
      <c r="BR696" s="267"/>
      <c r="BS696" s="267"/>
      <c r="BT696" s="267"/>
      <c r="BU696" s="267"/>
      <c r="BV696" s="267"/>
      <c r="BW696" s="267"/>
      <c r="BX696" s="267"/>
      <c r="BY696" s="267"/>
      <c r="BZ696" s="267"/>
    </row>
    <row r="697" spans="1:78">
      <c r="A697" s="267"/>
      <c r="B697" s="267"/>
      <c r="C697" s="267"/>
      <c r="D697" s="267"/>
      <c r="E697" s="293"/>
      <c r="F697" s="293"/>
      <c r="G697" s="293"/>
      <c r="H697" s="267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  <c r="AN697" s="267"/>
      <c r="AO697" s="267"/>
      <c r="AP697" s="267"/>
      <c r="AQ697" s="267"/>
      <c r="AR697" s="267"/>
      <c r="AS697" s="267"/>
      <c r="AT697" s="267"/>
      <c r="AU697" s="267"/>
      <c r="AV697" s="267"/>
      <c r="AW697" s="267"/>
      <c r="AX697" s="267"/>
      <c r="AY697" s="267"/>
      <c r="AZ697" s="267"/>
      <c r="BA697" s="267"/>
      <c r="BB697" s="267"/>
      <c r="BC697" s="267"/>
      <c r="BD697" s="267"/>
      <c r="BE697" s="267"/>
      <c r="BF697" s="267"/>
      <c r="BG697" s="267"/>
      <c r="BH697" s="267"/>
      <c r="BI697" s="267"/>
      <c r="BJ697" s="267"/>
      <c r="BK697" s="267"/>
      <c r="BL697" s="267"/>
      <c r="BM697" s="267"/>
      <c r="BN697" s="267"/>
      <c r="BO697" s="267"/>
      <c r="BP697" s="267"/>
      <c r="BQ697" s="267"/>
      <c r="BR697" s="267"/>
      <c r="BS697" s="267"/>
      <c r="BT697" s="267"/>
      <c r="BU697" s="267"/>
      <c r="BV697" s="267"/>
      <c r="BW697" s="267"/>
      <c r="BX697" s="267"/>
      <c r="BY697" s="267"/>
      <c r="BZ697" s="267"/>
    </row>
    <row r="698" spans="1:78">
      <c r="A698" s="267"/>
      <c r="B698" s="267"/>
      <c r="C698" s="267"/>
      <c r="D698" s="267"/>
      <c r="E698" s="293"/>
      <c r="F698" s="293"/>
      <c r="G698" s="293"/>
      <c r="H698" s="267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67"/>
      <c r="AO698" s="267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67"/>
      <c r="BD698" s="267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67"/>
      <c r="BS698" s="267"/>
      <c r="BT698" s="267"/>
      <c r="BU698" s="267"/>
      <c r="BV698" s="267"/>
      <c r="BW698" s="267"/>
      <c r="BX698" s="267"/>
      <c r="BY698" s="267"/>
      <c r="BZ698" s="267"/>
    </row>
    <row r="699" spans="1:78">
      <c r="A699" s="267"/>
      <c r="B699" s="267"/>
      <c r="C699" s="267"/>
      <c r="D699" s="267"/>
      <c r="E699" s="293"/>
      <c r="F699" s="293"/>
      <c r="G699" s="293"/>
      <c r="H699" s="267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  <c r="AN699" s="267"/>
      <c r="AO699" s="267"/>
      <c r="AP699" s="267"/>
      <c r="AQ699" s="267"/>
      <c r="AR699" s="267"/>
      <c r="AS699" s="267"/>
      <c r="AT699" s="267"/>
      <c r="AU699" s="267"/>
      <c r="AV699" s="267"/>
      <c r="AW699" s="267"/>
      <c r="AX699" s="267"/>
      <c r="AY699" s="267"/>
      <c r="AZ699" s="267"/>
      <c r="BA699" s="267"/>
      <c r="BB699" s="267"/>
      <c r="BC699" s="267"/>
      <c r="BD699" s="267"/>
      <c r="BE699" s="267"/>
      <c r="BF699" s="267"/>
      <c r="BG699" s="267"/>
      <c r="BH699" s="267"/>
      <c r="BI699" s="267"/>
      <c r="BJ699" s="267"/>
      <c r="BK699" s="267"/>
      <c r="BL699" s="267"/>
      <c r="BM699" s="267"/>
      <c r="BN699" s="267"/>
      <c r="BO699" s="267"/>
      <c r="BP699" s="267"/>
      <c r="BQ699" s="267"/>
      <c r="BR699" s="267"/>
      <c r="BS699" s="267"/>
      <c r="BT699" s="267"/>
      <c r="BU699" s="267"/>
      <c r="BV699" s="267"/>
      <c r="BW699" s="267"/>
      <c r="BX699" s="267"/>
      <c r="BY699" s="267"/>
      <c r="BZ699" s="267"/>
    </row>
    <row r="700" spans="1:78">
      <c r="A700" s="267"/>
      <c r="B700" s="267"/>
      <c r="C700" s="267"/>
      <c r="D700" s="267"/>
      <c r="E700" s="293"/>
      <c r="F700" s="293"/>
      <c r="G700" s="293"/>
      <c r="H700" s="267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  <c r="AN700" s="267"/>
      <c r="AO700" s="267"/>
      <c r="AP700" s="267"/>
      <c r="AQ700" s="267"/>
      <c r="AR700" s="267"/>
      <c r="AS700" s="267"/>
      <c r="AT700" s="267"/>
      <c r="AU700" s="267"/>
      <c r="AV700" s="267"/>
      <c r="AW700" s="267"/>
      <c r="AX700" s="267"/>
      <c r="AY700" s="267"/>
      <c r="AZ700" s="267"/>
      <c r="BA700" s="267"/>
      <c r="BB700" s="267"/>
      <c r="BC700" s="267"/>
      <c r="BD700" s="267"/>
      <c r="BE700" s="267"/>
      <c r="BF700" s="267"/>
      <c r="BG700" s="267"/>
      <c r="BH700" s="267"/>
      <c r="BI700" s="267"/>
      <c r="BJ700" s="267"/>
      <c r="BK700" s="267"/>
      <c r="BL700" s="267"/>
      <c r="BM700" s="267"/>
      <c r="BN700" s="267"/>
      <c r="BO700" s="267"/>
      <c r="BP700" s="267"/>
      <c r="BQ700" s="267"/>
      <c r="BR700" s="267"/>
      <c r="BS700" s="267"/>
      <c r="BT700" s="267"/>
      <c r="BU700" s="267"/>
      <c r="BV700" s="267"/>
      <c r="BW700" s="267"/>
      <c r="BX700" s="267"/>
      <c r="BY700" s="267"/>
      <c r="BZ700" s="267"/>
    </row>
    <row r="701" spans="1:78">
      <c r="A701" s="267"/>
      <c r="B701" s="267"/>
      <c r="C701" s="267"/>
      <c r="D701" s="267"/>
      <c r="E701" s="293"/>
      <c r="F701" s="293"/>
      <c r="G701" s="293"/>
      <c r="H701" s="267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67"/>
      <c r="AO701" s="267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67"/>
      <c r="BD701" s="267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67"/>
      <c r="BS701" s="267"/>
      <c r="BT701" s="267"/>
      <c r="BU701" s="267"/>
      <c r="BV701" s="267"/>
      <c r="BW701" s="267"/>
      <c r="BX701" s="267"/>
      <c r="BY701" s="267"/>
      <c r="BZ701" s="267"/>
    </row>
    <row r="702" spans="1:78">
      <c r="A702" s="267"/>
      <c r="B702" s="267"/>
      <c r="C702" s="267"/>
      <c r="D702" s="267"/>
      <c r="E702" s="293"/>
      <c r="F702" s="293"/>
      <c r="G702" s="293"/>
      <c r="H702" s="267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  <c r="AN702" s="267"/>
      <c r="AO702" s="267"/>
      <c r="AP702" s="267"/>
      <c r="AQ702" s="267"/>
      <c r="AR702" s="267"/>
      <c r="AS702" s="267"/>
      <c r="AT702" s="267"/>
      <c r="AU702" s="267"/>
      <c r="AV702" s="267"/>
      <c r="AW702" s="267"/>
      <c r="AX702" s="267"/>
      <c r="AY702" s="267"/>
      <c r="AZ702" s="267"/>
      <c r="BA702" s="267"/>
      <c r="BB702" s="267"/>
      <c r="BC702" s="267"/>
      <c r="BD702" s="267"/>
      <c r="BE702" s="267"/>
      <c r="BF702" s="267"/>
      <c r="BG702" s="267"/>
      <c r="BH702" s="267"/>
      <c r="BI702" s="267"/>
      <c r="BJ702" s="267"/>
      <c r="BK702" s="267"/>
      <c r="BL702" s="267"/>
      <c r="BM702" s="267"/>
      <c r="BN702" s="267"/>
      <c r="BO702" s="267"/>
      <c r="BP702" s="267"/>
      <c r="BQ702" s="267"/>
      <c r="BR702" s="267"/>
      <c r="BS702" s="267"/>
      <c r="BT702" s="267"/>
      <c r="BU702" s="267"/>
      <c r="BV702" s="267"/>
      <c r="BW702" s="267"/>
      <c r="BX702" s="267"/>
      <c r="BY702" s="267"/>
      <c r="BZ702" s="267"/>
    </row>
    <row r="703" spans="1:78">
      <c r="A703" s="267"/>
      <c r="B703" s="267"/>
      <c r="C703" s="267"/>
      <c r="D703" s="267"/>
      <c r="E703" s="293"/>
      <c r="F703" s="293"/>
      <c r="G703" s="293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  <c r="AN703" s="267"/>
      <c r="AO703" s="267"/>
      <c r="AP703" s="267"/>
      <c r="AQ703" s="267"/>
      <c r="AR703" s="267"/>
      <c r="AS703" s="267"/>
      <c r="AT703" s="267"/>
      <c r="AU703" s="267"/>
      <c r="AV703" s="267"/>
      <c r="AW703" s="267"/>
      <c r="AX703" s="267"/>
      <c r="AY703" s="267"/>
      <c r="AZ703" s="267"/>
      <c r="BA703" s="267"/>
      <c r="BB703" s="267"/>
      <c r="BC703" s="267"/>
      <c r="BD703" s="267"/>
      <c r="BE703" s="267"/>
      <c r="BF703" s="267"/>
      <c r="BG703" s="267"/>
      <c r="BH703" s="267"/>
      <c r="BI703" s="267"/>
      <c r="BJ703" s="267"/>
      <c r="BK703" s="267"/>
      <c r="BL703" s="267"/>
      <c r="BM703" s="267"/>
      <c r="BN703" s="267"/>
      <c r="BO703" s="267"/>
      <c r="BP703" s="267"/>
      <c r="BQ703" s="267"/>
      <c r="BR703" s="267"/>
      <c r="BS703" s="267"/>
      <c r="BT703" s="267"/>
      <c r="BU703" s="267"/>
      <c r="BV703" s="267"/>
      <c r="BW703" s="267"/>
      <c r="BX703" s="267"/>
      <c r="BY703" s="267"/>
      <c r="BZ703" s="267"/>
    </row>
    <row r="704" spans="1:78">
      <c r="A704" s="267"/>
      <c r="B704" s="267"/>
      <c r="C704" s="267"/>
      <c r="D704" s="267"/>
      <c r="E704" s="293"/>
      <c r="F704" s="293"/>
      <c r="G704" s="293"/>
      <c r="H704" s="267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67"/>
      <c r="AO704" s="267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67"/>
      <c r="BD704" s="267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67"/>
      <c r="BS704" s="267"/>
      <c r="BT704" s="267"/>
      <c r="BU704" s="267"/>
      <c r="BV704" s="267"/>
      <c r="BW704" s="267"/>
      <c r="BX704" s="267"/>
      <c r="BY704" s="267"/>
      <c r="BZ704" s="267"/>
    </row>
    <row r="705" spans="1:78">
      <c r="A705" s="267"/>
      <c r="B705" s="267"/>
      <c r="C705" s="267"/>
      <c r="D705" s="267"/>
      <c r="E705" s="293"/>
      <c r="F705" s="293"/>
      <c r="G705" s="293"/>
      <c r="H705" s="267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  <c r="AN705" s="267"/>
      <c r="AO705" s="267"/>
      <c r="AP705" s="267"/>
      <c r="AQ705" s="267"/>
      <c r="AR705" s="267"/>
      <c r="AS705" s="267"/>
      <c r="AT705" s="267"/>
      <c r="AU705" s="267"/>
      <c r="AV705" s="267"/>
      <c r="AW705" s="267"/>
      <c r="AX705" s="267"/>
      <c r="AY705" s="267"/>
      <c r="AZ705" s="267"/>
      <c r="BA705" s="267"/>
      <c r="BB705" s="267"/>
      <c r="BC705" s="267"/>
      <c r="BD705" s="267"/>
      <c r="BE705" s="267"/>
      <c r="BF705" s="267"/>
      <c r="BG705" s="267"/>
      <c r="BH705" s="267"/>
      <c r="BI705" s="267"/>
      <c r="BJ705" s="267"/>
      <c r="BK705" s="267"/>
      <c r="BL705" s="267"/>
      <c r="BM705" s="267"/>
      <c r="BN705" s="267"/>
      <c r="BO705" s="267"/>
      <c r="BP705" s="267"/>
      <c r="BQ705" s="267"/>
      <c r="BR705" s="267"/>
      <c r="BS705" s="267"/>
      <c r="BT705" s="267"/>
      <c r="BU705" s="267"/>
      <c r="BV705" s="267"/>
      <c r="BW705" s="267"/>
      <c r="BX705" s="267"/>
      <c r="BY705" s="267"/>
      <c r="BZ705" s="267"/>
    </row>
    <row r="706" spans="1:78">
      <c r="A706" s="267"/>
      <c r="B706" s="267"/>
      <c r="C706" s="267"/>
      <c r="D706" s="267"/>
      <c r="E706" s="293"/>
      <c r="F706" s="293"/>
      <c r="G706" s="293"/>
      <c r="H706" s="267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  <c r="AN706" s="267"/>
      <c r="AO706" s="267"/>
      <c r="AP706" s="267"/>
      <c r="AQ706" s="267"/>
      <c r="AR706" s="267"/>
      <c r="AS706" s="267"/>
      <c r="AT706" s="267"/>
      <c r="AU706" s="267"/>
      <c r="AV706" s="267"/>
      <c r="AW706" s="267"/>
      <c r="AX706" s="267"/>
      <c r="AY706" s="267"/>
      <c r="AZ706" s="267"/>
      <c r="BA706" s="267"/>
      <c r="BB706" s="267"/>
      <c r="BC706" s="267"/>
      <c r="BD706" s="267"/>
      <c r="BE706" s="267"/>
      <c r="BF706" s="267"/>
      <c r="BG706" s="267"/>
      <c r="BH706" s="267"/>
      <c r="BI706" s="267"/>
      <c r="BJ706" s="267"/>
      <c r="BK706" s="267"/>
      <c r="BL706" s="267"/>
      <c r="BM706" s="267"/>
      <c r="BN706" s="267"/>
      <c r="BO706" s="267"/>
      <c r="BP706" s="267"/>
      <c r="BQ706" s="267"/>
      <c r="BR706" s="267"/>
      <c r="BS706" s="267"/>
      <c r="BT706" s="267"/>
      <c r="BU706" s="267"/>
      <c r="BV706" s="267"/>
      <c r="BW706" s="267"/>
      <c r="BX706" s="267"/>
      <c r="BY706" s="267"/>
      <c r="BZ706" s="267"/>
    </row>
    <row r="707" spans="1:78">
      <c r="A707" s="267"/>
      <c r="B707" s="267"/>
      <c r="C707" s="267"/>
      <c r="D707" s="267"/>
      <c r="E707" s="293"/>
      <c r="F707" s="293"/>
      <c r="G707" s="293"/>
      <c r="H707" s="267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67"/>
      <c r="AO707" s="267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67"/>
      <c r="BD707" s="267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67"/>
      <c r="BS707" s="267"/>
      <c r="BT707" s="267"/>
      <c r="BU707" s="267"/>
      <c r="BV707" s="267"/>
      <c r="BW707" s="267"/>
      <c r="BX707" s="267"/>
      <c r="BY707" s="267"/>
      <c r="BZ707" s="267"/>
    </row>
    <row r="708" spans="1:78">
      <c r="A708" s="267"/>
      <c r="B708" s="267"/>
      <c r="C708" s="267"/>
      <c r="D708" s="267"/>
      <c r="E708" s="293"/>
      <c r="F708" s="293"/>
      <c r="G708" s="293"/>
      <c r="H708" s="267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  <c r="AN708" s="267"/>
      <c r="AO708" s="267"/>
      <c r="AP708" s="267"/>
      <c r="AQ708" s="267"/>
      <c r="AR708" s="267"/>
      <c r="AS708" s="267"/>
      <c r="AT708" s="267"/>
      <c r="AU708" s="267"/>
      <c r="AV708" s="267"/>
      <c r="AW708" s="267"/>
      <c r="AX708" s="267"/>
      <c r="AY708" s="267"/>
      <c r="AZ708" s="267"/>
      <c r="BA708" s="267"/>
      <c r="BB708" s="267"/>
      <c r="BC708" s="267"/>
      <c r="BD708" s="267"/>
      <c r="BE708" s="267"/>
      <c r="BF708" s="267"/>
      <c r="BG708" s="267"/>
      <c r="BH708" s="267"/>
      <c r="BI708" s="267"/>
      <c r="BJ708" s="267"/>
      <c r="BK708" s="267"/>
      <c r="BL708" s="267"/>
      <c r="BM708" s="267"/>
      <c r="BN708" s="267"/>
      <c r="BO708" s="267"/>
      <c r="BP708" s="267"/>
      <c r="BQ708" s="267"/>
      <c r="BR708" s="267"/>
      <c r="BS708" s="267"/>
      <c r="BT708" s="267"/>
      <c r="BU708" s="267"/>
      <c r="BV708" s="267"/>
      <c r="BW708" s="267"/>
      <c r="BX708" s="267"/>
      <c r="BY708" s="267"/>
      <c r="BZ708" s="267"/>
    </row>
    <row r="709" spans="1:78">
      <c r="A709" s="267"/>
      <c r="B709" s="267"/>
      <c r="C709" s="267"/>
      <c r="D709" s="267"/>
      <c r="E709" s="293"/>
      <c r="F709" s="293"/>
      <c r="G709" s="293"/>
      <c r="H709" s="267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  <c r="AN709" s="267"/>
      <c r="AO709" s="267"/>
      <c r="AP709" s="267"/>
      <c r="AQ709" s="267"/>
      <c r="AR709" s="267"/>
      <c r="AS709" s="267"/>
      <c r="AT709" s="267"/>
      <c r="AU709" s="267"/>
      <c r="AV709" s="267"/>
      <c r="AW709" s="267"/>
      <c r="AX709" s="267"/>
      <c r="AY709" s="267"/>
      <c r="AZ709" s="267"/>
      <c r="BA709" s="267"/>
      <c r="BB709" s="267"/>
      <c r="BC709" s="267"/>
      <c r="BD709" s="267"/>
      <c r="BE709" s="267"/>
      <c r="BF709" s="267"/>
      <c r="BG709" s="267"/>
      <c r="BH709" s="267"/>
      <c r="BI709" s="267"/>
      <c r="BJ709" s="267"/>
      <c r="BK709" s="267"/>
      <c r="BL709" s="267"/>
      <c r="BM709" s="267"/>
      <c r="BN709" s="267"/>
      <c r="BO709" s="267"/>
      <c r="BP709" s="267"/>
      <c r="BQ709" s="267"/>
      <c r="BR709" s="267"/>
      <c r="BS709" s="267"/>
      <c r="BT709" s="267"/>
      <c r="BU709" s="267"/>
      <c r="BV709" s="267"/>
      <c r="BW709" s="267"/>
      <c r="BX709" s="267"/>
      <c r="BY709" s="267"/>
      <c r="BZ709" s="267"/>
    </row>
    <row r="710" spans="1:78">
      <c r="A710" s="267"/>
      <c r="B710" s="267"/>
      <c r="C710" s="267"/>
      <c r="D710" s="267"/>
      <c r="E710" s="293"/>
      <c r="F710" s="293"/>
      <c r="G710" s="293"/>
      <c r="H710" s="267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67"/>
      <c r="AO710" s="267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67"/>
      <c r="BD710" s="267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67"/>
      <c r="BS710" s="267"/>
      <c r="BT710" s="267"/>
      <c r="BU710" s="267"/>
      <c r="BV710" s="267"/>
      <c r="BW710" s="267"/>
      <c r="BX710" s="267"/>
      <c r="BY710" s="267"/>
      <c r="BZ710" s="267"/>
    </row>
    <row r="711" spans="1:78">
      <c r="A711" s="267"/>
      <c r="B711" s="267"/>
      <c r="C711" s="267"/>
      <c r="D711" s="267"/>
      <c r="E711" s="293"/>
      <c r="F711" s="293"/>
      <c r="G711" s="293"/>
      <c r="H711" s="267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  <c r="AN711" s="267"/>
      <c r="AO711" s="267"/>
      <c r="AP711" s="267"/>
      <c r="AQ711" s="267"/>
      <c r="AR711" s="267"/>
      <c r="AS711" s="267"/>
      <c r="AT711" s="267"/>
      <c r="AU711" s="267"/>
      <c r="AV711" s="267"/>
      <c r="AW711" s="267"/>
      <c r="AX711" s="267"/>
      <c r="AY711" s="267"/>
      <c r="AZ711" s="267"/>
      <c r="BA711" s="267"/>
      <c r="BB711" s="267"/>
      <c r="BC711" s="267"/>
      <c r="BD711" s="267"/>
      <c r="BE711" s="267"/>
      <c r="BF711" s="267"/>
      <c r="BG711" s="267"/>
      <c r="BH711" s="267"/>
      <c r="BI711" s="267"/>
      <c r="BJ711" s="267"/>
      <c r="BK711" s="267"/>
      <c r="BL711" s="267"/>
      <c r="BM711" s="267"/>
      <c r="BN711" s="267"/>
      <c r="BO711" s="267"/>
      <c r="BP711" s="267"/>
      <c r="BQ711" s="267"/>
      <c r="BR711" s="267"/>
      <c r="BS711" s="267"/>
      <c r="BT711" s="267"/>
      <c r="BU711" s="267"/>
      <c r="BV711" s="267"/>
      <c r="BW711" s="267"/>
      <c r="BX711" s="267"/>
      <c r="BY711" s="267"/>
      <c r="BZ711" s="267"/>
    </row>
    <row r="712" spans="1:78">
      <c r="A712" s="267"/>
      <c r="B712" s="267"/>
      <c r="C712" s="267"/>
      <c r="D712" s="267"/>
      <c r="E712" s="293"/>
      <c r="F712" s="293"/>
      <c r="G712" s="293"/>
      <c r="H712" s="267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  <c r="AN712" s="267"/>
      <c r="AO712" s="267"/>
      <c r="AP712" s="267"/>
      <c r="AQ712" s="267"/>
      <c r="AR712" s="267"/>
      <c r="AS712" s="267"/>
      <c r="AT712" s="267"/>
      <c r="AU712" s="267"/>
      <c r="AV712" s="267"/>
      <c r="AW712" s="267"/>
      <c r="AX712" s="267"/>
      <c r="AY712" s="267"/>
      <c r="AZ712" s="267"/>
      <c r="BA712" s="267"/>
      <c r="BB712" s="267"/>
      <c r="BC712" s="267"/>
      <c r="BD712" s="267"/>
      <c r="BE712" s="267"/>
      <c r="BF712" s="267"/>
      <c r="BG712" s="267"/>
      <c r="BH712" s="267"/>
      <c r="BI712" s="267"/>
      <c r="BJ712" s="267"/>
      <c r="BK712" s="267"/>
      <c r="BL712" s="267"/>
      <c r="BM712" s="267"/>
      <c r="BN712" s="267"/>
      <c r="BO712" s="267"/>
      <c r="BP712" s="267"/>
      <c r="BQ712" s="267"/>
      <c r="BR712" s="267"/>
      <c r="BS712" s="267"/>
      <c r="BT712" s="267"/>
      <c r="BU712" s="267"/>
      <c r="BV712" s="267"/>
      <c r="BW712" s="267"/>
      <c r="BX712" s="267"/>
      <c r="BY712" s="267"/>
      <c r="BZ712" s="267"/>
    </row>
    <row r="713" spans="1:78">
      <c r="A713" s="267"/>
      <c r="B713" s="267"/>
      <c r="C713" s="267"/>
      <c r="D713" s="267"/>
      <c r="E713" s="293"/>
      <c r="F713" s="293"/>
      <c r="G713" s="293"/>
      <c r="H713" s="267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67"/>
      <c r="AO713" s="267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67"/>
      <c r="BD713" s="267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67"/>
      <c r="BS713" s="267"/>
      <c r="BT713" s="267"/>
      <c r="BU713" s="267"/>
      <c r="BV713" s="267"/>
      <c r="BW713" s="267"/>
      <c r="BX713" s="267"/>
      <c r="BY713" s="267"/>
      <c r="BZ713" s="267"/>
    </row>
    <row r="714" spans="1:78">
      <c r="A714" s="267"/>
      <c r="B714" s="267"/>
      <c r="C714" s="267"/>
      <c r="D714" s="267"/>
      <c r="E714" s="293"/>
      <c r="F714" s="293"/>
      <c r="G714" s="293"/>
      <c r="H714" s="267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  <c r="AN714" s="267"/>
      <c r="AO714" s="267"/>
      <c r="AP714" s="267"/>
      <c r="AQ714" s="267"/>
      <c r="AR714" s="267"/>
      <c r="AS714" s="267"/>
      <c r="AT714" s="267"/>
      <c r="AU714" s="267"/>
      <c r="AV714" s="267"/>
      <c r="AW714" s="267"/>
      <c r="AX714" s="267"/>
      <c r="AY714" s="267"/>
      <c r="AZ714" s="267"/>
      <c r="BA714" s="267"/>
      <c r="BB714" s="267"/>
      <c r="BC714" s="267"/>
      <c r="BD714" s="267"/>
      <c r="BE714" s="267"/>
      <c r="BF714" s="267"/>
      <c r="BG714" s="267"/>
      <c r="BH714" s="267"/>
      <c r="BI714" s="267"/>
      <c r="BJ714" s="267"/>
      <c r="BK714" s="267"/>
      <c r="BL714" s="267"/>
      <c r="BM714" s="267"/>
      <c r="BN714" s="267"/>
      <c r="BO714" s="267"/>
      <c r="BP714" s="267"/>
      <c r="BQ714" s="267"/>
      <c r="BR714" s="267"/>
      <c r="BS714" s="267"/>
      <c r="BT714" s="267"/>
      <c r="BU714" s="267"/>
      <c r="BV714" s="267"/>
      <c r="BW714" s="267"/>
      <c r="BX714" s="267"/>
      <c r="BY714" s="267"/>
      <c r="BZ714" s="267"/>
    </row>
    <row r="715" spans="1:78">
      <c r="A715" s="267"/>
      <c r="B715" s="267"/>
      <c r="C715" s="267"/>
      <c r="D715" s="267"/>
      <c r="E715" s="293"/>
      <c r="F715" s="293"/>
      <c r="G715" s="293"/>
      <c r="H715" s="267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  <c r="AN715" s="267"/>
      <c r="AO715" s="267"/>
      <c r="AP715" s="267"/>
      <c r="AQ715" s="267"/>
      <c r="AR715" s="267"/>
      <c r="AS715" s="267"/>
      <c r="AT715" s="267"/>
      <c r="AU715" s="267"/>
      <c r="AV715" s="267"/>
      <c r="AW715" s="267"/>
      <c r="AX715" s="267"/>
      <c r="AY715" s="267"/>
      <c r="AZ715" s="267"/>
      <c r="BA715" s="267"/>
      <c r="BB715" s="267"/>
      <c r="BC715" s="267"/>
      <c r="BD715" s="267"/>
      <c r="BE715" s="267"/>
      <c r="BF715" s="267"/>
      <c r="BG715" s="267"/>
      <c r="BH715" s="267"/>
      <c r="BI715" s="267"/>
      <c r="BJ715" s="267"/>
      <c r="BK715" s="267"/>
      <c r="BL715" s="267"/>
      <c r="BM715" s="267"/>
      <c r="BN715" s="267"/>
      <c r="BO715" s="267"/>
      <c r="BP715" s="267"/>
      <c r="BQ715" s="267"/>
      <c r="BR715" s="267"/>
      <c r="BS715" s="267"/>
      <c r="BT715" s="267"/>
      <c r="BU715" s="267"/>
      <c r="BV715" s="267"/>
      <c r="BW715" s="267"/>
      <c r="BX715" s="267"/>
      <c r="BY715" s="267"/>
      <c r="BZ715" s="267"/>
    </row>
    <row r="716" spans="1:78">
      <c r="A716" s="267"/>
      <c r="B716" s="267"/>
      <c r="C716" s="267"/>
      <c r="D716" s="267"/>
      <c r="E716" s="293"/>
      <c r="F716" s="293"/>
      <c r="G716" s="293"/>
      <c r="H716" s="267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67"/>
      <c r="AO716" s="267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67"/>
      <c r="BD716" s="267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67"/>
      <c r="BS716" s="267"/>
      <c r="BT716" s="267"/>
      <c r="BU716" s="267"/>
      <c r="BV716" s="267"/>
      <c r="BW716" s="267"/>
      <c r="BX716" s="267"/>
      <c r="BY716" s="267"/>
      <c r="BZ716" s="267"/>
    </row>
    <row r="717" spans="1:78">
      <c r="A717" s="267"/>
      <c r="B717" s="267"/>
      <c r="C717" s="267"/>
      <c r="D717" s="267"/>
      <c r="E717" s="293"/>
      <c r="F717" s="293"/>
      <c r="G717" s="293"/>
      <c r="H717" s="267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  <c r="AN717" s="267"/>
      <c r="AO717" s="267"/>
      <c r="AP717" s="267"/>
      <c r="AQ717" s="267"/>
      <c r="AR717" s="267"/>
      <c r="AS717" s="267"/>
      <c r="AT717" s="267"/>
      <c r="AU717" s="267"/>
      <c r="AV717" s="267"/>
      <c r="AW717" s="267"/>
      <c r="AX717" s="267"/>
      <c r="AY717" s="267"/>
      <c r="AZ717" s="267"/>
      <c r="BA717" s="267"/>
      <c r="BB717" s="267"/>
      <c r="BC717" s="267"/>
      <c r="BD717" s="267"/>
      <c r="BE717" s="267"/>
      <c r="BF717" s="267"/>
      <c r="BG717" s="267"/>
      <c r="BH717" s="267"/>
      <c r="BI717" s="267"/>
      <c r="BJ717" s="267"/>
      <c r="BK717" s="267"/>
      <c r="BL717" s="267"/>
      <c r="BM717" s="267"/>
      <c r="BN717" s="267"/>
      <c r="BO717" s="267"/>
      <c r="BP717" s="267"/>
      <c r="BQ717" s="267"/>
      <c r="BR717" s="267"/>
      <c r="BS717" s="267"/>
      <c r="BT717" s="267"/>
      <c r="BU717" s="267"/>
      <c r="BV717" s="267"/>
      <c r="BW717" s="267"/>
      <c r="BX717" s="267"/>
      <c r="BY717" s="267"/>
      <c r="BZ717" s="267"/>
    </row>
    <row r="718" spans="1:78">
      <c r="A718" s="267"/>
      <c r="B718" s="267"/>
      <c r="C718" s="267"/>
      <c r="D718" s="267"/>
      <c r="E718" s="293"/>
      <c r="F718" s="293"/>
      <c r="G718" s="293"/>
      <c r="H718" s="267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  <c r="AN718" s="267"/>
      <c r="AO718" s="267"/>
      <c r="AP718" s="267"/>
      <c r="AQ718" s="267"/>
      <c r="AR718" s="267"/>
      <c r="AS718" s="267"/>
      <c r="AT718" s="267"/>
      <c r="AU718" s="267"/>
      <c r="AV718" s="267"/>
      <c r="AW718" s="267"/>
      <c r="AX718" s="267"/>
      <c r="AY718" s="267"/>
      <c r="AZ718" s="267"/>
      <c r="BA718" s="267"/>
      <c r="BB718" s="267"/>
      <c r="BC718" s="267"/>
      <c r="BD718" s="267"/>
      <c r="BE718" s="267"/>
      <c r="BF718" s="267"/>
      <c r="BG718" s="267"/>
      <c r="BH718" s="267"/>
      <c r="BI718" s="267"/>
      <c r="BJ718" s="267"/>
      <c r="BK718" s="267"/>
      <c r="BL718" s="267"/>
      <c r="BM718" s="267"/>
      <c r="BN718" s="267"/>
      <c r="BO718" s="267"/>
      <c r="BP718" s="267"/>
      <c r="BQ718" s="267"/>
      <c r="BR718" s="267"/>
      <c r="BS718" s="267"/>
      <c r="BT718" s="267"/>
      <c r="BU718" s="267"/>
      <c r="BV718" s="267"/>
      <c r="BW718" s="267"/>
      <c r="BX718" s="267"/>
      <c r="BY718" s="267"/>
      <c r="BZ718" s="267"/>
    </row>
    <row r="719" spans="1:78">
      <c r="A719" s="267"/>
      <c r="B719" s="267"/>
      <c r="C719" s="267"/>
      <c r="D719" s="267"/>
      <c r="E719" s="293"/>
      <c r="F719" s="293"/>
      <c r="G719" s="293"/>
      <c r="H719" s="267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67"/>
      <c r="AO719" s="267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67"/>
      <c r="BD719" s="267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67"/>
      <c r="BS719" s="267"/>
      <c r="BT719" s="267"/>
      <c r="BU719" s="267"/>
      <c r="BV719" s="267"/>
      <c r="BW719" s="267"/>
      <c r="BX719" s="267"/>
      <c r="BY719" s="267"/>
      <c r="BZ719" s="267"/>
    </row>
    <row r="720" spans="1:78">
      <c r="A720" s="267"/>
      <c r="B720" s="267"/>
      <c r="C720" s="267"/>
      <c r="D720" s="267"/>
      <c r="E720" s="293"/>
      <c r="F720" s="293"/>
      <c r="G720" s="293"/>
      <c r="H720" s="267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  <c r="AN720" s="267"/>
      <c r="AO720" s="267"/>
      <c r="AP720" s="267"/>
      <c r="AQ720" s="267"/>
      <c r="AR720" s="267"/>
      <c r="AS720" s="267"/>
      <c r="AT720" s="267"/>
      <c r="AU720" s="267"/>
      <c r="AV720" s="267"/>
      <c r="AW720" s="267"/>
      <c r="AX720" s="267"/>
      <c r="AY720" s="267"/>
      <c r="AZ720" s="267"/>
      <c r="BA720" s="267"/>
      <c r="BB720" s="267"/>
      <c r="BC720" s="267"/>
      <c r="BD720" s="267"/>
      <c r="BE720" s="267"/>
      <c r="BF720" s="267"/>
      <c r="BG720" s="267"/>
      <c r="BH720" s="267"/>
      <c r="BI720" s="267"/>
      <c r="BJ720" s="267"/>
      <c r="BK720" s="267"/>
      <c r="BL720" s="267"/>
      <c r="BM720" s="267"/>
      <c r="BN720" s="267"/>
      <c r="BO720" s="267"/>
      <c r="BP720" s="267"/>
      <c r="BQ720" s="267"/>
      <c r="BR720" s="267"/>
      <c r="BS720" s="267"/>
      <c r="BT720" s="267"/>
      <c r="BU720" s="267"/>
      <c r="BV720" s="267"/>
      <c r="BW720" s="267"/>
      <c r="BX720" s="267"/>
      <c r="BY720" s="267"/>
      <c r="BZ720" s="267"/>
    </row>
    <row r="721" spans="1:78">
      <c r="A721" s="267"/>
      <c r="B721" s="267"/>
      <c r="C721" s="267"/>
      <c r="D721" s="267"/>
      <c r="E721" s="293"/>
      <c r="F721" s="293"/>
      <c r="G721" s="293"/>
      <c r="H721" s="267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  <c r="AN721" s="267"/>
      <c r="AO721" s="267"/>
      <c r="AP721" s="267"/>
      <c r="AQ721" s="267"/>
      <c r="AR721" s="267"/>
      <c r="AS721" s="267"/>
      <c r="AT721" s="267"/>
      <c r="AU721" s="267"/>
      <c r="AV721" s="267"/>
      <c r="AW721" s="267"/>
      <c r="AX721" s="267"/>
      <c r="AY721" s="267"/>
      <c r="AZ721" s="267"/>
      <c r="BA721" s="267"/>
      <c r="BB721" s="267"/>
      <c r="BC721" s="267"/>
      <c r="BD721" s="267"/>
      <c r="BE721" s="267"/>
      <c r="BF721" s="267"/>
      <c r="BG721" s="267"/>
      <c r="BH721" s="267"/>
      <c r="BI721" s="267"/>
      <c r="BJ721" s="267"/>
      <c r="BK721" s="267"/>
      <c r="BL721" s="267"/>
      <c r="BM721" s="267"/>
      <c r="BN721" s="267"/>
      <c r="BO721" s="267"/>
      <c r="BP721" s="267"/>
      <c r="BQ721" s="267"/>
      <c r="BR721" s="267"/>
      <c r="BS721" s="267"/>
      <c r="BT721" s="267"/>
      <c r="BU721" s="267"/>
      <c r="BV721" s="267"/>
      <c r="BW721" s="267"/>
      <c r="BX721" s="267"/>
      <c r="BY721" s="267"/>
      <c r="BZ721" s="267"/>
    </row>
    <row r="722" spans="1:78">
      <c r="A722" s="267"/>
      <c r="B722" s="267"/>
      <c r="C722" s="267"/>
      <c r="D722" s="267"/>
      <c r="E722" s="293"/>
      <c r="F722" s="293"/>
      <c r="G722" s="293"/>
      <c r="H722" s="267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  <c r="AN722" s="267"/>
      <c r="AO722" s="267"/>
      <c r="AP722" s="267"/>
      <c r="AQ722" s="267"/>
      <c r="AR722" s="267"/>
      <c r="AS722" s="267"/>
      <c r="AT722" s="267"/>
      <c r="AU722" s="267"/>
      <c r="AV722" s="267"/>
      <c r="AW722" s="267"/>
      <c r="AX722" s="267"/>
      <c r="AY722" s="267"/>
      <c r="AZ722" s="267"/>
      <c r="BA722" s="267"/>
      <c r="BB722" s="267"/>
      <c r="BC722" s="267"/>
      <c r="BD722" s="267"/>
      <c r="BE722" s="267"/>
      <c r="BF722" s="267"/>
      <c r="BG722" s="267"/>
      <c r="BH722" s="267"/>
      <c r="BI722" s="267"/>
      <c r="BJ722" s="267"/>
      <c r="BK722" s="267"/>
      <c r="BL722" s="267"/>
      <c r="BM722" s="267"/>
      <c r="BN722" s="267"/>
      <c r="BO722" s="267"/>
      <c r="BP722" s="267"/>
      <c r="BQ722" s="267"/>
      <c r="BR722" s="267"/>
      <c r="BS722" s="267"/>
      <c r="BT722" s="267"/>
      <c r="BU722" s="267"/>
      <c r="BV722" s="267"/>
      <c r="BW722" s="267"/>
      <c r="BX722" s="267"/>
      <c r="BY722" s="267"/>
      <c r="BZ722" s="267"/>
    </row>
    <row r="723" spans="1:78">
      <c r="A723" s="267"/>
      <c r="B723" s="267"/>
      <c r="C723" s="267"/>
      <c r="D723" s="267"/>
      <c r="E723" s="293"/>
      <c r="F723" s="293"/>
      <c r="G723" s="293"/>
      <c r="H723" s="267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  <c r="AN723" s="267"/>
      <c r="AO723" s="267"/>
      <c r="AP723" s="267"/>
      <c r="AQ723" s="267"/>
      <c r="AR723" s="267"/>
      <c r="AS723" s="267"/>
      <c r="AT723" s="267"/>
      <c r="AU723" s="267"/>
      <c r="AV723" s="267"/>
      <c r="AW723" s="267"/>
      <c r="AX723" s="267"/>
      <c r="AY723" s="267"/>
      <c r="AZ723" s="267"/>
      <c r="BA723" s="267"/>
      <c r="BB723" s="267"/>
      <c r="BC723" s="267"/>
      <c r="BD723" s="267"/>
      <c r="BE723" s="267"/>
      <c r="BF723" s="267"/>
      <c r="BG723" s="267"/>
      <c r="BH723" s="267"/>
      <c r="BI723" s="267"/>
      <c r="BJ723" s="267"/>
      <c r="BK723" s="267"/>
      <c r="BL723" s="267"/>
      <c r="BM723" s="267"/>
      <c r="BN723" s="267"/>
      <c r="BO723" s="267"/>
      <c r="BP723" s="267"/>
      <c r="BQ723" s="267"/>
      <c r="BR723" s="267"/>
      <c r="BS723" s="267"/>
      <c r="BT723" s="267"/>
      <c r="BU723" s="267"/>
      <c r="BV723" s="267"/>
      <c r="BW723" s="267"/>
      <c r="BX723" s="267"/>
      <c r="BY723" s="267"/>
      <c r="BZ723" s="267"/>
    </row>
    <row r="724" spans="1:78">
      <c r="A724" s="267"/>
      <c r="B724" s="267"/>
      <c r="C724" s="267"/>
      <c r="D724" s="267"/>
      <c r="E724" s="293"/>
      <c r="F724" s="293"/>
      <c r="G724" s="293"/>
      <c r="H724" s="267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  <c r="AN724" s="267"/>
      <c r="AO724" s="267"/>
      <c r="AP724" s="267"/>
      <c r="AQ724" s="267"/>
      <c r="AR724" s="267"/>
      <c r="AS724" s="267"/>
      <c r="AT724" s="267"/>
      <c r="AU724" s="267"/>
      <c r="AV724" s="267"/>
      <c r="AW724" s="267"/>
      <c r="AX724" s="267"/>
      <c r="AY724" s="267"/>
      <c r="AZ724" s="267"/>
      <c r="BA724" s="267"/>
      <c r="BB724" s="267"/>
      <c r="BC724" s="267"/>
      <c r="BD724" s="267"/>
      <c r="BE724" s="267"/>
      <c r="BF724" s="267"/>
      <c r="BG724" s="267"/>
      <c r="BH724" s="267"/>
      <c r="BI724" s="267"/>
      <c r="BJ724" s="267"/>
      <c r="BK724" s="267"/>
      <c r="BL724" s="267"/>
      <c r="BM724" s="267"/>
      <c r="BN724" s="267"/>
      <c r="BO724" s="267"/>
      <c r="BP724" s="267"/>
      <c r="BQ724" s="267"/>
      <c r="BR724" s="267"/>
      <c r="BS724" s="267"/>
      <c r="BT724" s="267"/>
      <c r="BU724" s="267"/>
      <c r="BV724" s="267"/>
      <c r="BW724" s="267"/>
      <c r="BX724" s="267"/>
      <c r="BY724" s="267"/>
      <c r="BZ724" s="267"/>
    </row>
    <row r="725" spans="1:78">
      <c r="A725" s="267"/>
      <c r="B725" s="267"/>
      <c r="C725" s="267"/>
      <c r="D725" s="267"/>
      <c r="E725" s="293"/>
      <c r="F725" s="293"/>
      <c r="G725" s="293"/>
      <c r="H725" s="267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  <c r="AN725" s="267"/>
      <c r="AO725" s="267"/>
      <c r="AP725" s="267"/>
      <c r="AQ725" s="267"/>
      <c r="AR725" s="267"/>
      <c r="AS725" s="267"/>
      <c r="AT725" s="267"/>
      <c r="AU725" s="267"/>
      <c r="AV725" s="267"/>
      <c r="AW725" s="267"/>
      <c r="AX725" s="267"/>
      <c r="AY725" s="267"/>
      <c r="AZ725" s="267"/>
      <c r="BA725" s="267"/>
      <c r="BB725" s="267"/>
      <c r="BC725" s="267"/>
      <c r="BD725" s="267"/>
      <c r="BE725" s="267"/>
      <c r="BF725" s="267"/>
      <c r="BG725" s="267"/>
      <c r="BH725" s="267"/>
      <c r="BI725" s="267"/>
      <c r="BJ725" s="267"/>
      <c r="BK725" s="267"/>
      <c r="BL725" s="267"/>
      <c r="BM725" s="267"/>
      <c r="BN725" s="267"/>
      <c r="BO725" s="267"/>
      <c r="BP725" s="267"/>
      <c r="BQ725" s="267"/>
      <c r="BR725" s="267"/>
      <c r="BS725" s="267"/>
      <c r="BT725" s="267"/>
      <c r="BU725" s="267"/>
      <c r="BV725" s="267"/>
      <c r="BW725" s="267"/>
      <c r="BX725" s="267"/>
      <c r="BY725" s="267"/>
      <c r="BZ725" s="267"/>
    </row>
    <row r="726" spans="1:78">
      <c r="A726" s="267"/>
      <c r="B726" s="267"/>
      <c r="C726" s="267"/>
      <c r="D726" s="267"/>
      <c r="E726" s="293"/>
      <c r="F726" s="293"/>
      <c r="G726" s="293"/>
      <c r="H726" s="267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  <c r="AN726" s="267"/>
      <c r="AO726" s="267"/>
      <c r="AP726" s="267"/>
      <c r="AQ726" s="267"/>
      <c r="AR726" s="267"/>
      <c r="AS726" s="267"/>
      <c r="AT726" s="267"/>
      <c r="AU726" s="267"/>
      <c r="AV726" s="267"/>
      <c r="AW726" s="267"/>
      <c r="AX726" s="267"/>
      <c r="AY726" s="267"/>
      <c r="AZ726" s="267"/>
      <c r="BA726" s="267"/>
      <c r="BB726" s="267"/>
      <c r="BC726" s="267"/>
      <c r="BD726" s="267"/>
      <c r="BE726" s="267"/>
      <c r="BF726" s="267"/>
      <c r="BG726" s="267"/>
      <c r="BH726" s="267"/>
      <c r="BI726" s="267"/>
      <c r="BJ726" s="267"/>
      <c r="BK726" s="267"/>
      <c r="BL726" s="267"/>
      <c r="BM726" s="267"/>
      <c r="BN726" s="267"/>
      <c r="BO726" s="267"/>
      <c r="BP726" s="267"/>
      <c r="BQ726" s="267"/>
      <c r="BR726" s="267"/>
      <c r="BS726" s="267"/>
      <c r="BT726" s="267"/>
      <c r="BU726" s="267"/>
      <c r="BV726" s="267"/>
      <c r="BW726" s="267"/>
      <c r="BX726" s="267"/>
      <c r="BY726" s="267"/>
      <c r="BZ726" s="267"/>
    </row>
    <row r="727" spans="1:78">
      <c r="A727" s="267"/>
      <c r="B727" s="267"/>
      <c r="C727" s="267"/>
      <c r="D727" s="267"/>
      <c r="E727" s="293"/>
      <c r="F727" s="293"/>
      <c r="G727" s="293"/>
      <c r="H727" s="267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  <c r="AN727" s="267"/>
      <c r="AO727" s="267"/>
      <c r="AP727" s="267"/>
      <c r="AQ727" s="267"/>
      <c r="AR727" s="267"/>
      <c r="AS727" s="267"/>
      <c r="AT727" s="267"/>
      <c r="AU727" s="267"/>
      <c r="AV727" s="267"/>
      <c r="AW727" s="267"/>
      <c r="AX727" s="267"/>
      <c r="AY727" s="267"/>
      <c r="AZ727" s="267"/>
      <c r="BA727" s="267"/>
      <c r="BB727" s="267"/>
      <c r="BC727" s="267"/>
      <c r="BD727" s="267"/>
      <c r="BE727" s="267"/>
      <c r="BF727" s="267"/>
      <c r="BG727" s="267"/>
      <c r="BH727" s="267"/>
      <c r="BI727" s="267"/>
      <c r="BJ727" s="267"/>
      <c r="BK727" s="267"/>
      <c r="BL727" s="267"/>
      <c r="BM727" s="267"/>
      <c r="BN727" s="267"/>
      <c r="BO727" s="267"/>
      <c r="BP727" s="267"/>
      <c r="BQ727" s="267"/>
      <c r="BR727" s="267"/>
      <c r="BS727" s="267"/>
      <c r="BT727" s="267"/>
      <c r="BU727" s="267"/>
      <c r="BV727" s="267"/>
      <c r="BW727" s="267"/>
      <c r="BX727" s="267"/>
      <c r="BY727" s="267"/>
      <c r="BZ727" s="267"/>
    </row>
    <row r="728" spans="1:78">
      <c r="A728" s="267"/>
      <c r="B728" s="267"/>
      <c r="C728" s="267"/>
      <c r="D728" s="267"/>
      <c r="E728" s="293"/>
      <c r="F728" s="293"/>
      <c r="G728" s="293"/>
      <c r="H728" s="267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  <c r="AN728" s="267"/>
      <c r="AO728" s="267"/>
      <c r="AP728" s="267"/>
      <c r="AQ728" s="267"/>
      <c r="AR728" s="267"/>
      <c r="AS728" s="267"/>
      <c r="AT728" s="267"/>
      <c r="AU728" s="267"/>
      <c r="AV728" s="267"/>
      <c r="AW728" s="267"/>
      <c r="AX728" s="267"/>
      <c r="AY728" s="267"/>
      <c r="AZ728" s="267"/>
      <c r="BA728" s="267"/>
      <c r="BB728" s="267"/>
      <c r="BC728" s="267"/>
      <c r="BD728" s="267"/>
      <c r="BE728" s="267"/>
      <c r="BF728" s="267"/>
      <c r="BG728" s="267"/>
      <c r="BH728" s="267"/>
      <c r="BI728" s="267"/>
      <c r="BJ728" s="267"/>
      <c r="BK728" s="267"/>
      <c r="BL728" s="267"/>
      <c r="BM728" s="267"/>
      <c r="BN728" s="267"/>
      <c r="BO728" s="267"/>
      <c r="BP728" s="267"/>
      <c r="BQ728" s="267"/>
      <c r="BR728" s="267"/>
      <c r="BS728" s="267"/>
      <c r="BT728" s="267"/>
      <c r="BU728" s="267"/>
      <c r="BV728" s="267"/>
      <c r="BW728" s="267"/>
      <c r="BX728" s="267"/>
      <c r="BY728" s="267"/>
      <c r="BZ728" s="267"/>
    </row>
    <row r="729" spans="1:78">
      <c r="A729" s="267"/>
      <c r="B729" s="267"/>
      <c r="C729" s="267"/>
      <c r="D729" s="267"/>
      <c r="E729" s="293"/>
      <c r="F729" s="293"/>
      <c r="G729" s="293"/>
      <c r="H729" s="267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  <c r="AN729" s="267"/>
      <c r="AO729" s="267"/>
      <c r="AP729" s="267"/>
      <c r="AQ729" s="267"/>
      <c r="AR729" s="267"/>
      <c r="AS729" s="267"/>
      <c r="AT729" s="267"/>
      <c r="AU729" s="267"/>
      <c r="AV729" s="267"/>
      <c r="AW729" s="267"/>
      <c r="AX729" s="267"/>
      <c r="AY729" s="267"/>
      <c r="AZ729" s="267"/>
      <c r="BA729" s="267"/>
      <c r="BB729" s="267"/>
      <c r="BC729" s="267"/>
      <c r="BD729" s="267"/>
      <c r="BE729" s="267"/>
      <c r="BF729" s="267"/>
      <c r="BG729" s="267"/>
      <c r="BH729" s="267"/>
      <c r="BI729" s="267"/>
      <c r="BJ729" s="267"/>
      <c r="BK729" s="267"/>
      <c r="BL729" s="267"/>
      <c r="BM729" s="267"/>
      <c r="BN729" s="267"/>
      <c r="BO729" s="267"/>
      <c r="BP729" s="267"/>
      <c r="BQ729" s="267"/>
      <c r="BR729" s="267"/>
      <c r="BS729" s="267"/>
      <c r="BT729" s="267"/>
      <c r="BU729" s="267"/>
      <c r="BV729" s="267"/>
      <c r="BW729" s="267"/>
      <c r="BX729" s="267"/>
      <c r="BY729" s="267"/>
      <c r="BZ729" s="267"/>
    </row>
    <row r="730" spans="1:78">
      <c r="A730" s="267"/>
      <c r="B730" s="267"/>
      <c r="C730" s="267"/>
      <c r="D730" s="267"/>
      <c r="E730" s="293"/>
      <c r="F730" s="293"/>
      <c r="G730" s="293"/>
      <c r="H730" s="267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  <c r="AN730" s="267"/>
      <c r="AO730" s="267"/>
      <c r="AP730" s="267"/>
      <c r="AQ730" s="267"/>
      <c r="AR730" s="267"/>
      <c r="AS730" s="267"/>
      <c r="AT730" s="267"/>
      <c r="AU730" s="267"/>
      <c r="AV730" s="267"/>
      <c r="AW730" s="267"/>
      <c r="AX730" s="267"/>
      <c r="AY730" s="267"/>
      <c r="AZ730" s="267"/>
      <c r="BA730" s="267"/>
      <c r="BB730" s="267"/>
      <c r="BC730" s="267"/>
      <c r="BD730" s="267"/>
      <c r="BE730" s="267"/>
      <c r="BF730" s="267"/>
      <c r="BG730" s="267"/>
      <c r="BH730" s="267"/>
      <c r="BI730" s="267"/>
      <c r="BJ730" s="267"/>
      <c r="BK730" s="267"/>
      <c r="BL730" s="267"/>
      <c r="BM730" s="267"/>
      <c r="BN730" s="267"/>
      <c r="BO730" s="267"/>
      <c r="BP730" s="267"/>
      <c r="BQ730" s="267"/>
      <c r="BR730" s="267"/>
      <c r="BS730" s="267"/>
      <c r="BT730" s="267"/>
      <c r="BU730" s="267"/>
      <c r="BV730" s="267"/>
      <c r="BW730" s="267"/>
      <c r="BX730" s="267"/>
      <c r="BY730" s="267"/>
      <c r="BZ730" s="267"/>
    </row>
    <row r="731" spans="1:78">
      <c r="A731" s="267"/>
      <c r="B731" s="267"/>
      <c r="C731" s="267"/>
      <c r="D731" s="267"/>
      <c r="E731" s="293"/>
      <c r="F731" s="293"/>
      <c r="G731" s="293"/>
      <c r="H731" s="267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  <c r="AN731" s="267"/>
      <c r="AO731" s="267"/>
      <c r="AP731" s="267"/>
      <c r="AQ731" s="267"/>
      <c r="AR731" s="267"/>
      <c r="AS731" s="267"/>
      <c r="AT731" s="267"/>
      <c r="AU731" s="267"/>
      <c r="AV731" s="267"/>
      <c r="AW731" s="267"/>
      <c r="AX731" s="267"/>
      <c r="AY731" s="267"/>
      <c r="AZ731" s="267"/>
      <c r="BA731" s="267"/>
      <c r="BB731" s="267"/>
      <c r="BC731" s="267"/>
      <c r="BD731" s="267"/>
      <c r="BE731" s="267"/>
      <c r="BF731" s="267"/>
      <c r="BG731" s="267"/>
      <c r="BH731" s="267"/>
      <c r="BI731" s="267"/>
      <c r="BJ731" s="267"/>
      <c r="BK731" s="267"/>
      <c r="BL731" s="267"/>
      <c r="BM731" s="267"/>
      <c r="BN731" s="267"/>
      <c r="BO731" s="267"/>
      <c r="BP731" s="267"/>
      <c r="BQ731" s="267"/>
      <c r="BR731" s="267"/>
      <c r="BS731" s="267"/>
      <c r="BT731" s="267"/>
      <c r="BU731" s="267"/>
      <c r="BV731" s="267"/>
      <c r="BW731" s="267"/>
      <c r="BX731" s="267"/>
      <c r="BY731" s="267"/>
      <c r="BZ731" s="267"/>
    </row>
    <row r="732" spans="1:78">
      <c r="A732" s="267"/>
      <c r="B732" s="267"/>
      <c r="C732" s="267"/>
      <c r="D732" s="267"/>
      <c r="E732" s="293"/>
      <c r="F732" s="293"/>
      <c r="G732" s="293"/>
      <c r="H732" s="267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  <c r="AN732" s="267"/>
      <c r="AO732" s="267"/>
      <c r="AP732" s="267"/>
      <c r="AQ732" s="267"/>
      <c r="AR732" s="267"/>
      <c r="AS732" s="267"/>
      <c r="AT732" s="267"/>
      <c r="AU732" s="267"/>
      <c r="AV732" s="267"/>
      <c r="AW732" s="267"/>
      <c r="AX732" s="267"/>
      <c r="AY732" s="267"/>
      <c r="AZ732" s="267"/>
      <c r="BA732" s="267"/>
      <c r="BB732" s="267"/>
      <c r="BC732" s="267"/>
      <c r="BD732" s="267"/>
      <c r="BE732" s="267"/>
      <c r="BF732" s="267"/>
      <c r="BG732" s="267"/>
      <c r="BH732" s="267"/>
      <c r="BI732" s="267"/>
      <c r="BJ732" s="267"/>
      <c r="BK732" s="267"/>
      <c r="BL732" s="267"/>
      <c r="BM732" s="267"/>
      <c r="BN732" s="267"/>
      <c r="BO732" s="267"/>
      <c r="BP732" s="267"/>
      <c r="BQ732" s="267"/>
      <c r="BR732" s="267"/>
      <c r="BS732" s="267"/>
      <c r="BT732" s="267"/>
      <c r="BU732" s="267"/>
      <c r="BV732" s="267"/>
      <c r="BW732" s="267"/>
      <c r="BX732" s="267"/>
      <c r="BY732" s="267"/>
      <c r="BZ732" s="267"/>
    </row>
    <row r="733" spans="1:78">
      <c r="A733" s="267"/>
      <c r="B733" s="267"/>
      <c r="C733" s="267"/>
      <c r="D733" s="267"/>
      <c r="E733" s="293"/>
      <c r="F733" s="293"/>
      <c r="G733" s="293"/>
      <c r="H733" s="267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  <c r="AN733" s="267"/>
      <c r="AO733" s="267"/>
      <c r="AP733" s="267"/>
      <c r="AQ733" s="267"/>
      <c r="AR733" s="267"/>
      <c r="AS733" s="267"/>
      <c r="AT733" s="267"/>
      <c r="AU733" s="267"/>
      <c r="AV733" s="267"/>
      <c r="AW733" s="267"/>
      <c r="AX733" s="267"/>
      <c r="AY733" s="267"/>
      <c r="AZ733" s="267"/>
      <c r="BA733" s="267"/>
      <c r="BB733" s="267"/>
      <c r="BC733" s="267"/>
      <c r="BD733" s="267"/>
      <c r="BE733" s="267"/>
      <c r="BF733" s="267"/>
      <c r="BG733" s="267"/>
      <c r="BH733" s="267"/>
      <c r="BI733" s="267"/>
      <c r="BJ733" s="267"/>
      <c r="BK733" s="267"/>
      <c r="BL733" s="267"/>
      <c r="BM733" s="267"/>
      <c r="BN733" s="267"/>
      <c r="BO733" s="267"/>
      <c r="BP733" s="267"/>
      <c r="BQ733" s="267"/>
      <c r="BR733" s="267"/>
      <c r="BS733" s="267"/>
      <c r="BT733" s="267"/>
      <c r="BU733" s="267"/>
      <c r="BV733" s="267"/>
      <c r="BW733" s="267"/>
      <c r="BX733" s="267"/>
      <c r="BY733" s="267"/>
      <c r="BZ733" s="267"/>
    </row>
    <row r="734" spans="1:78">
      <c r="A734" s="267"/>
      <c r="B734" s="267"/>
      <c r="C734" s="267"/>
      <c r="D734" s="267"/>
      <c r="E734" s="293"/>
      <c r="F734" s="293"/>
      <c r="G734" s="293"/>
      <c r="H734" s="267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  <c r="AN734" s="267"/>
      <c r="AO734" s="267"/>
      <c r="AP734" s="267"/>
      <c r="AQ734" s="267"/>
      <c r="AR734" s="267"/>
      <c r="AS734" s="267"/>
      <c r="AT734" s="267"/>
      <c r="AU734" s="267"/>
      <c r="AV734" s="267"/>
      <c r="AW734" s="267"/>
      <c r="AX734" s="267"/>
      <c r="AY734" s="267"/>
      <c r="AZ734" s="267"/>
      <c r="BA734" s="267"/>
      <c r="BB734" s="267"/>
      <c r="BC734" s="267"/>
      <c r="BD734" s="267"/>
      <c r="BE734" s="267"/>
      <c r="BF734" s="267"/>
      <c r="BG734" s="267"/>
      <c r="BH734" s="267"/>
      <c r="BI734" s="267"/>
      <c r="BJ734" s="267"/>
      <c r="BK734" s="267"/>
      <c r="BL734" s="267"/>
      <c r="BM734" s="267"/>
      <c r="BN734" s="267"/>
      <c r="BO734" s="267"/>
      <c r="BP734" s="267"/>
      <c r="BQ734" s="267"/>
      <c r="BR734" s="267"/>
      <c r="BS734" s="267"/>
      <c r="BT734" s="267"/>
      <c r="BU734" s="267"/>
      <c r="BV734" s="267"/>
      <c r="BW734" s="267"/>
      <c r="BX734" s="267"/>
      <c r="BY734" s="267"/>
      <c r="BZ734" s="267"/>
    </row>
    <row r="735" spans="1:78">
      <c r="A735" s="267"/>
      <c r="B735" s="267"/>
      <c r="C735" s="267"/>
      <c r="D735" s="267"/>
      <c r="E735" s="293"/>
      <c r="F735" s="293"/>
      <c r="G735" s="293"/>
      <c r="H735" s="267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  <c r="AN735" s="267"/>
      <c r="AO735" s="267"/>
      <c r="AP735" s="267"/>
      <c r="AQ735" s="267"/>
      <c r="AR735" s="267"/>
      <c r="AS735" s="267"/>
      <c r="AT735" s="267"/>
      <c r="AU735" s="267"/>
      <c r="AV735" s="267"/>
      <c r="AW735" s="267"/>
      <c r="AX735" s="267"/>
      <c r="AY735" s="267"/>
      <c r="AZ735" s="267"/>
      <c r="BA735" s="267"/>
      <c r="BB735" s="267"/>
      <c r="BC735" s="267"/>
      <c r="BD735" s="267"/>
      <c r="BE735" s="267"/>
      <c r="BF735" s="267"/>
      <c r="BG735" s="267"/>
      <c r="BH735" s="267"/>
      <c r="BI735" s="267"/>
      <c r="BJ735" s="267"/>
      <c r="BK735" s="267"/>
      <c r="BL735" s="267"/>
      <c r="BM735" s="267"/>
      <c r="BN735" s="267"/>
      <c r="BO735" s="267"/>
      <c r="BP735" s="267"/>
      <c r="BQ735" s="267"/>
      <c r="BR735" s="267"/>
      <c r="BS735" s="267"/>
      <c r="BT735" s="267"/>
      <c r="BU735" s="267"/>
      <c r="BV735" s="267"/>
      <c r="BW735" s="267"/>
      <c r="BX735" s="267"/>
      <c r="BY735" s="267"/>
      <c r="BZ735" s="267"/>
    </row>
    <row r="736" spans="1:78">
      <c r="A736" s="267"/>
      <c r="B736" s="267"/>
      <c r="C736" s="267"/>
      <c r="D736" s="267"/>
      <c r="E736" s="293"/>
      <c r="F736" s="293"/>
      <c r="G736" s="293"/>
      <c r="H736" s="267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  <c r="AN736" s="267"/>
      <c r="AO736" s="267"/>
      <c r="AP736" s="267"/>
      <c r="AQ736" s="267"/>
      <c r="AR736" s="267"/>
      <c r="AS736" s="267"/>
      <c r="AT736" s="267"/>
      <c r="AU736" s="267"/>
      <c r="AV736" s="267"/>
      <c r="AW736" s="267"/>
      <c r="AX736" s="267"/>
      <c r="AY736" s="267"/>
      <c r="AZ736" s="267"/>
      <c r="BA736" s="267"/>
      <c r="BB736" s="267"/>
      <c r="BC736" s="267"/>
      <c r="BD736" s="267"/>
      <c r="BE736" s="267"/>
      <c r="BF736" s="267"/>
      <c r="BG736" s="267"/>
      <c r="BH736" s="267"/>
      <c r="BI736" s="267"/>
      <c r="BJ736" s="267"/>
      <c r="BK736" s="267"/>
      <c r="BL736" s="267"/>
      <c r="BM736" s="267"/>
      <c r="BN736" s="267"/>
      <c r="BO736" s="267"/>
      <c r="BP736" s="267"/>
      <c r="BQ736" s="267"/>
      <c r="BR736" s="267"/>
      <c r="BS736" s="267"/>
      <c r="BT736" s="267"/>
      <c r="BU736" s="267"/>
      <c r="BV736" s="267"/>
      <c r="BW736" s="267"/>
      <c r="BX736" s="267"/>
      <c r="BY736" s="267"/>
      <c r="BZ736" s="267"/>
    </row>
    <row r="737" spans="1:78">
      <c r="A737" s="267"/>
      <c r="B737" s="267"/>
      <c r="C737" s="267"/>
      <c r="D737" s="267"/>
      <c r="E737" s="293"/>
      <c r="F737" s="293"/>
      <c r="G737" s="293"/>
      <c r="H737" s="267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  <c r="AN737" s="267"/>
      <c r="AO737" s="267"/>
      <c r="AP737" s="267"/>
      <c r="AQ737" s="267"/>
      <c r="AR737" s="267"/>
      <c r="AS737" s="267"/>
      <c r="AT737" s="267"/>
      <c r="AU737" s="267"/>
      <c r="AV737" s="267"/>
      <c r="AW737" s="267"/>
      <c r="AX737" s="267"/>
      <c r="AY737" s="267"/>
      <c r="AZ737" s="267"/>
      <c r="BA737" s="267"/>
      <c r="BB737" s="267"/>
      <c r="BC737" s="267"/>
      <c r="BD737" s="267"/>
      <c r="BE737" s="267"/>
      <c r="BF737" s="267"/>
      <c r="BG737" s="267"/>
      <c r="BH737" s="267"/>
      <c r="BI737" s="267"/>
      <c r="BJ737" s="267"/>
      <c r="BK737" s="267"/>
      <c r="BL737" s="267"/>
      <c r="BM737" s="267"/>
      <c r="BN737" s="267"/>
      <c r="BO737" s="267"/>
      <c r="BP737" s="267"/>
      <c r="BQ737" s="267"/>
      <c r="BR737" s="267"/>
      <c r="BS737" s="267"/>
      <c r="BT737" s="267"/>
      <c r="BU737" s="267"/>
      <c r="BV737" s="267"/>
      <c r="BW737" s="267"/>
      <c r="BX737" s="267"/>
      <c r="BY737" s="267"/>
      <c r="BZ737" s="267"/>
    </row>
    <row r="738" spans="1:78">
      <c r="A738" s="267"/>
      <c r="B738" s="267"/>
      <c r="C738" s="267"/>
      <c r="D738" s="267"/>
      <c r="E738" s="293"/>
      <c r="F738" s="293"/>
      <c r="G738" s="293"/>
      <c r="H738" s="267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  <c r="AN738" s="267"/>
      <c r="AO738" s="267"/>
      <c r="AP738" s="267"/>
      <c r="AQ738" s="267"/>
      <c r="AR738" s="267"/>
      <c r="AS738" s="267"/>
      <c r="AT738" s="267"/>
      <c r="AU738" s="267"/>
      <c r="AV738" s="267"/>
      <c r="AW738" s="267"/>
      <c r="AX738" s="267"/>
      <c r="AY738" s="267"/>
      <c r="AZ738" s="267"/>
      <c r="BA738" s="267"/>
      <c r="BB738" s="267"/>
      <c r="BC738" s="267"/>
      <c r="BD738" s="267"/>
      <c r="BE738" s="267"/>
      <c r="BF738" s="267"/>
      <c r="BG738" s="267"/>
      <c r="BH738" s="267"/>
      <c r="BI738" s="267"/>
      <c r="BJ738" s="267"/>
      <c r="BK738" s="267"/>
      <c r="BL738" s="267"/>
      <c r="BM738" s="267"/>
      <c r="BN738" s="267"/>
      <c r="BO738" s="267"/>
      <c r="BP738" s="267"/>
      <c r="BQ738" s="267"/>
      <c r="BR738" s="267"/>
      <c r="BS738" s="267"/>
      <c r="BT738" s="267"/>
      <c r="BU738" s="267"/>
      <c r="BV738" s="267"/>
      <c r="BW738" s="267"/>
      <c r="BX738" s="267"/>
      <c r="BY738" s="267"/>
      <c r="BZ738" s="267"/>
    </row>
    <row r="739" spans="1:78">
      <c r="A739" s="267"/>
      <c r="B739" s="267"/>
      <c r="C739" s="267"/>
      <c r="D739" s="267"/>
      <c r="E739" s="293"/>
      <c r="F739" s="293"/>
      <c r="G739" s="293"/>
      <c r="H739" s="267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  <c r="AN739" s="267"/>
      <c r="AO739" s="267"/>
      <c r="AP739" s="267"/>
      <c r="AQ739" s="267"/>
      <c r="AR739" s="267"/>
      <c r="AS739" s="267"/>
      <c r="AT739" s="267"/>
      <c r="AU739" s="267"/>
      <c r="AV739" s="267"/>
      <c r="AW739" s="267"/>
      <c r="AX739" s="267"/>
      <c r="AY739" s="267"/>
      <c r="AZ739" s="267"/>
      <c r="BA739" s="267"/>
      <c r="BB739" s="267"/>
      <c r="BC739" s="267"/>
      <c r="BD739" s="267"/>
      <c r="BE739" s="267"/>
      <c r="BF739" s="267"/>
      <c r="BG739" s="267"/>
      <c r="BH739" s="267"/>
      <c r="BI739" s="267"/>
      <c r="BJ739" s="267"/>
      <c r="BK739" s="267"/>
      <c r="BL739" s="267"/>
      <c r="BM739" s="267"/>
      <c r="BN739" s="267"/>
      <c r="BO739" s="267"/>
      <c r="BP739" s="267"/>
      <c r="BQ739" s="267"/>
      <c r="BR739" s="267"/>
      <c r="BS739" s="267"/>
      <c r="BT739" s="267"/>
      <c r="BU739" s="267"/>
      <c r="BV739" s="267"/>
      <c r="BW739" s="267"/>
      <c r="BX739" s="267"/>
      <c r="BY739" s="267"/>
      <c r="BZ739" s="267"/>
    </row>
    <row r="740" spans="1:78">
      <c r="A740" s="267"/>
      <c r="B740" s="267"/>
      <c r="C740" s="267"/>
      <c r="D740" s="267"/>
      <c r="E740" s="293"/>
      <c r="F740" s="293"/>
      <c r="G740" s="293"/>
      <c r="H740" s="267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  <c r="AN740" s="267"/>
      <c r="AO740" s="267"/>
      <c r="AP740" s="267"/>
      <c r="AQ740" s="267"/>
      <c r="AR740" s="267"/>
      <c r="AS740" s="267"/>
      <c r="AT740" s="267"/>
      <c r="AU740" s="267"/>
      <c r="AV740" s="267"/>
      <c r="AW740" s="267"/>
      <c r="AX740" s="267"/>
      <c r="AY740" s="267"/>
      <c r="AZ740" s="267"/>
      <c r="BA740" s="267"/>
      <c r="BB740" s="267"/>
      <c r="BC740" s="267"/>
      <c r="BD740" s="267"/>
      <c r="BE740" s="267"/>
      <c r="BF740" s="267"/>
      <c r="BG740" s="267"/>
      <c r="BH740" s="267"/>
      <c r="BI740" s="267"/>
      <c r="BJ740" s="267"/>
      <c r="BK740" s="267"/>
      <c r="BL740" s="267"/>
      <c r="BM740" s="267"/>
      <c r="BN740" s="267"/>
      <c r="BO740" s="267"/>
      <c r="BP740" s="267"/>
      <c r="BQ740" s="267"/>
      <c r="BR740" s="267"/>
      <c r="BS740" s="267"/>
      <c r="BT740" s="267"/>
      <c r="BU740" s="267"/>
      <c r="BV740" s="267"/>
      <c r="BW740" s="267"/>
      <c r="BX740" s="267"/>
      <c r="BY740" s="267"/>
      <c r="BZ740" s="267"/>
    </row>
    <row r="741" spans="1:78">
      <c r="A741" s="267"/>
      <c r="B741" s="267"/>
      <c r="C741" s="267"/>
      <c r="D741" s="267"/>
      <c r="E741" s="293"/>
      <c r="F741" s="293"/>
      <c r="G741" s="293"/>
      <c r="H741" s="267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  <c r="AN741" s="267"/>
      <c r="AO741" s="267"/>
      <c r="AP741" s="267"/>
      <c r="AQ741" s="267"/>
      <c r="AR741" s="267"/>
      <c r="AS741" s="267"/>
      <c r="AT741" s="267"/>
      <c r="AU741" s="267"/>
      <c r="AV741" s="267"/>
      <c r="AW741" s="267"/>
      <c r="AX741" s="267"/>
      <c r="AY741" s="267"/>
      <c r="AZ741" s="267"/>
      <c r="BA741" s="267"/>
      <c r="BB741" s="267"/>
      <c r="BC741" s="267"/>
      <c r="BD741" s="267"/>
      <c r="BE741" s="267"/>
      <c r="BF741" s="267"/>
      <c r="BG741" s="267"/>
      <c r="BH741" s="267"/>
      <c r="BI741" s="267"/>
      <c r="BJ741" s="267"/>
      <c r="BK741" s="267"/>
      <c r="BL741" s="267"/>
      <c r="BM741" s="267"/>
      <c r="BN741" s="267"/>
      <c r="BO741" s="267"/>
      <c r="BP741" s="267"/>
      <c r="BQ741" s="267"/>
      <c r="BR741" s="267"/>
      <c r="BS741" s="267"/>
      <c r="BT741" s="267"/>
      <c r="BU741" s="267"/>
      <c r="BV741" s="267"/>
      <c r="BW741" s="267"/>
      <c r="BX741" s="267"/>
      <c r="BY741" s="267"/>
      <c r="BZ741" s="267"/>
    </row>
    <row r="742" spans="1:78">
      <c r="A742" s="267"/>
      <c r="B742" s="267"/>
      <c r="C742" s="267"/>
      <c r="D742" s="267"/>
      <c r="E742" s="293"/>
      <c r="F742" s="293"/>
      <c r="G742" s="293"/>
      <c r="H742" s="267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  <c r="AN742" s="267"/>
      <c r="AO742" s="267"/>
      <c r="AP742" s="267"/>
      <c r="AQ742" s="267"/>
      <c r="AR742" s="267"/>
      <c r="AS742" s="267"/>
      <c r="AT742" s="267"/>
      <c r="AU742" s="267"/>
      <c r="AV742" s="267"/>
      <c r="AW742" s="267"/>
      <c r="AX742" s="267"/>
      <c r="AY742" s="267"/>
      <c r="AZ742" s="267"/>
      <c r="BA742" s="267"/>
      <c r="BB742" s="267"/>
      <c r="BC742" s="267"/>
      <c r="BD742" s="267"/>
      <c r="BE742" s="267"/>
      <c r="BF742" s="267"/>
      <c r="BG742" s="267"/>
      <c r="BH742" s="267"/>
      <c r="BI742" s="267"/>
      <c r="BJ742" s="267"/>
      <c r="BK742" s="267"/>
      <c r="BL742" s="267"/>
      <c r="BM742" s="267"/>
      <c r="BN742" s="267"/>
      <c r="BO742" s="267"/>
      <c r="BP742" s="267"/>
      <c r="BQ742" s="267"/>
      <c r="BR742" s="267"/>
      <c r="BS742" s="267"/>
      <c r="BT742" s="267"/>
      <c r="BU742" s="267"/>
      <c r="BV742" s="267"/>
      <c r="BW742" s="267"/>
      <c r="BX742" s="267"/>
      <c r="BY742" s="267"/>
      <c r="BZ742" s="267"/>
    </row>
    <row r="743" spans="1:78">
      <c r="A743" s="267"/>
      <c r="B743" s="267"/>
      <c r="C743" s="267"/>
      <c r="D743" s="267"/>
      <c r="E743" s="293"/>
      <c r="F743" s="293"/>
      <c r="G743" s="293"/>
      <c r="H743" s="267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  <c r="AN743" s="267"/>
      <c r="AO743" s="267"/>
      <c r="AP743" s="267"/>
      <c r="AQ743" s="267"/>
      <c r="AR743" s="267"/>
      <c r="AS743" s="267"/>
      <c r="AT743" s="267"/>
      <c r="AU743" s="267"/>
      <c r="AV743" s="267"/>
      <c r="AW743" s="267"/>
      <c r="AX743" s="267"/>
      <c r="AY743" s="267"/>
      <c r="AZ743" s="267"/>
      <c r="BA743" s="267"/>
      <c r="BB743" s="267"/>
      <c r="BC743" s="267"/>
      <c r="BD743" s="267"/>
      <c r="BE743" s="267"/>
      <c r="BF743" s="267"/>
      <c r="BG743" s="267"/>
      <c r="BH743" s="267"/>
      <c r="BI743" s="267"/>
      <c r="BJ743" s="267"/>
      <c r="BK743" s="267"/>
      <c r="BL743" s="267"/>
      <c r="BM743" s="267"/>
      <c r="BN743" s="267"/>
      <c r="BO743" s="267"/>
      <c r="BP743" s="267"/>
      <c r="BQ743" s="267"/>
      <c r="BR743" s="267"/>
      <c r="BS743" s="267"/>
      <c r="BT743" s="267"/>
      <c r="BU743" s="267"/>
      <c r="BV743" s="267"/>
      <c r="BW743" s="267"/>
      <c r="BX743" s="267"/>
      <c r="BY743" s="267"/>
      <c r="BZ743" s="267"/>
    </row>
    <row r="744" spans="1:78">
      <c r="A744" s="267"/>
      <c r="B744" s="267"/>
      <c r="C744" s="267"/>
      <c r="D744" s="267"/>
      <c r="E744" s="293"/>
      <c r="F744" s="293"/>
      <c r="G744" s="293"/>
      <c r="H744" s="267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  <c r="AN744" s="267"/>
      <c r="AO744" s="267"/>
      <c r="AP744" s="267"/>
      <c r="AQ744" s="267"/>
      <c r="AR744" s="267"/>
      <c r="AS744" s="267"/>
      <c r="AT744" s="267"/>
      <c r="AU744" s="267"/>
      <c r="AV744" s="267"/>
      <c r="AW744" s="267"/>
      <c r="AX744" s="267"/>
      <c r="AY744" s="267"/>
      <c r="AZ744" s="267"/>
      <c r="BA744" s="267"/>
      <c r="BB744" s="267"/>
      <c r="BC744" s="267"/>
      <c r="BD744" s="267"/>
      <c r="BE744" s="267"/>
      <c r="BF744" s="267"/>
      <c r="BG744" s="267"/>
      <c r="BH744" s="267"/>
      <c r="BI744" s="267"/>
      <c r="BJ744" s="267"/>
      <c r="BK744" s="267"/>
      <c r="BL744" s="267"/>
      <c r="BM744" s="267"/>
      <c r="BN744" s="267"/>
      <c r="BO744" s="267"/>
      <c r="BP744" s="267"/>
      <c r="BQ744" s="267"/>
      <c r="BR744" s="267"/>
      <c r="BS744" s="267"/>
      <c r="BT744" s="267"/>
      <c r="BU744" s="267"/>
      <c r="BV744" s="267"/>
      <c r="BW744" s="267"/>
      <c r="BX744" s="267"/>
      <c r="BY744" s="267"/>
      <c r="BZ744" s="267"/>
    </row>
    <row r="745" spans="1:78">
      <c r="A745" s="267"/>
      <c r="B745" s="267"/>
      <c r="C745" s="267"/>
      <c r="D745" s="267"/>
      <c r="E745" s="293"/>
      <c r="F745" s="293"/>
      <c r="G745" s="293"/>
      <c r="H745" s="267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  <c r="AN745" s="267"/>
      <c r="AO745" s="267"/>
      <c r="AP745" s="267"/>
      <c r="AQ745" s="267"/>
      <c r="AR745" s="267"/>
      <c r="AS745" s="267"/>
      <c r="AT745" s="267"/>
      <c r="AU745" s="267"/>
      <c r="AV745" s="267"/>
      <c r="AW745" s="267"/>
      <c r="AX745" s="267"/>
      <c r="AY745" s="267"/>
      <c r="AZ745" s="267"/>
      <c r="BA745" s="267"/>
      <c r="BB745" s="267"/>
      <c r="BC745" s="267"/>
      <c r="BD745" s="267"/>
      <c r="BE745" s="267"/>
      <c r="BF745" s="267"/>
      <c r="BG745" s="267"/>
      <c r="BH745" s="267"/>
      <c r="BI745" s="267"/>
      <c r="BJ745" s="267"/>
      <c r="BK745" s="267"/>
      <c r="BL745" s="267"/>
      <c r="BM745" s="267"/>
      <c r="BN745" s="267"/>
      <c r="BO745" s="267"/>
      <c r="BP745" s="267"/>
      <c r="BQ745" s="267"/>
      <c r="BR745" s="267"/>
      <c r="BS745" s="267"/>
      <c r="BT745" s="267"/>
      <c r="BU745" s="267"/>
      <c r="BV745" s="267"/>
      <c r="BW745" s="267"/>
      <c r="BX745" s="267"/>
      <c r="BY745" s="267"/>
      <c r="BZ745" s="267"/>
    </row>
    <row r="746" spans="1:78">
      <c r="A746" s="267"/>
      <c r="B746" s="267"/>
      <c r="C746" s="267"/>
      <c r="D746" s="267"/>
      <c r="E746" s="293"/>
      <c r="F746" s="293"/>
      <c r="G746" s="293"/>
      <c r="H746" s="267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  <c r="AN746" s="267"/>
      <c r="AO746" s="267"/>
      <c r="AP746" s="267"/>
      <c r="AQ746" s="267"/>
      <c r="AR746" s="267"/>
      <c r="AS746" s="267"/>
      <c r="AT746" s="267"/>
      <c r="AU746" s="267"/>
      <c r="AV746" s="267"/>
      <c r="AW746" s="267"/>
      <c r="AX746" s="267"/>
      <c r="AY746" s="267"/>
      <c r="AZ746" s="267"/>
      <c r="BA746" s="267"/>
      <c r="BB746" s="267"/>
      <c r="BC746" s="267"/>
      <c r="BD746" s="267"/>
      <c r="BE746" s="267"/>
      <c r="BF746" s="267"/>
      <c r="BG746" s="267"/>
      <c r="BH746" s="267"/>
      <c r="BI746" s="267"/>
      <c r="BJ746" s="267"/>
      <c r="BK746" s="267"/>
      <c r="BL746" s="267"/>
      <c r="BM746" s="267"/>
      <c r="BN746" s="267"/>
      <c r="BO746" s="267"/>
      <c r="BP746" s="267"/>
      <c r="BQ746" s="267"/>
      <c r="BR746" s="267"/>
      <c r="BS746" s="267"/>
      <c r="BT746" s="267"/>
      <c r="BU746" s="267"/>
      <c r="BV746" s="267"/>
      <c r="BW746" s="267"/>
      <c r="BX746" s="267"/>
      <c r="BY746" s="267"/>
      <c r="BZ746" s="267"/>
    </row>
    <row r="747" spans="1:78">
      <c r="A747" s="267"/>
      <c r="B747" s="267"/>
      <c r="C747" s="267"/>
      <c r="D747" s="267"/>
      <c r="E747" s="293"/>
      <c r="F747" s="293"/>
      <c r="G747" s="293"/>
      <c r="H747" s="267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  <c r="AN747" s="267"/>
      <c r="AO747" s="267"/>
      <c r="AP747" s="267"/>
      <c r="AQ747" s="267"/>
      <c r="AR747" s="267"/>
      <c r="AS747" s="267"/>
      <c r="AT747" s="267"/>
      <c r="AU747" s="267"/>
      <c r="AV747" s="267"/>
      <c r="AW747" s="267"/>
      <c r="AX747" s="267"/>
      <c r="AY747" s="267"/>
      <c r="AZ747" s="267"/>
      <c r="BA747" s="267"/>
      <c r="BB747" s="267"/>
      <c r="BC747" s="267"/>
      <c r="BD747" s="267"/>
      <c r="BE747" s="267"/>
      <c r="BF747" s="267"/>
      <c r="BG747" s="267"/>
      <c r="BH747" s="267"/>
      <c r="BI747" s="267"/>
      <c r="BJ747" s="267"/>
      <c r="BK747" s="267"/>
      <c r="BL747" s="267"/>
      <c r="BM747" s="267"/>
      <c r="BN747" s="267"/>
      <c r="BO747" s="267"/>
      <c r="BP747" s="267"/>
      <c r="BQ747" s="267"/>
      <c r="BR747" s="267"/>
      <c r="BS747" s="267"/>
      <c r="BT747" s="267"/>
      <c r="BU747" s="267"/>
      <c r="BV747" s="267"/>
      <c r="BW747" s="267"/>
      <c r="BX747" s="267"/>
      <c r="BY747" s="267"/>
      <c r="BZ747" s="267"/>
    </row>
    <row r="748" spans="1:78">
      <c r="A748" s="267"/>
      <c r="B748" s="267"/>
      <c r="C748" s="267"/>
      <c r="D748" s="267"/>
      <c r="E748" s="293"/>
      <c r="F748" s="293"/>
      <c r="G748" s="293"/>
      <c r="H748" s="267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  <c r="AN748" s="267"/>
      <c r="AO748" s="267"/>
      <c r="AP748" s="267"/>
      <c r="AQ748" s="267"/>
      <c r="AR748" s="267"/>
      <c r="AS748" s="267"/>
      <c r="AT748" s="267"/>
      <c r="AU748" s="267"/>
      <c r="AV748" s="267"/>
      <c r="AW748" s="267"/>
      <c r="AX748" s="267"/>
      <c r="AY748" s="267"/>
      <c r="AZ748" s="267"/>
      <c r="BA748" s="267"/>
      <c r="BB748" s="267"/>
      <c r="BC748" s="267"/>
      <c r="BD748" s="267"/>
      <c r="BE748" s="267"/>
      <c r="BF748" s="267"/>
      <c r="BG748" s="267"/>
      <c r="BH748" s="267"/>
      <c r="BI748" s="267"/>
      <c r="BJ748" s="267"/>
      <c r="BK748" s="267"/>
      <c r="BL748" s="267"/>
      <c r="BM748" s="267"/>
      <c r="BN748" s="267"/>
      <c r="BO748" s="267"/>
      <c r="BP748" s="267"/>
      <c r="BQ748" s="267"/>
      <c r="BR748" s="267"/>
      <c r="BS748" s="267"/>
      <c r="BT748" s="267"/>
      <c r="BU748" s="267"/>
      <c r="BV748" s="267"/>
      <c r="BW748" s="267"/>
      <c r="BX748" s="267"/>
      <c r="BY748" s="267"/>
      <c r="BZ748" s="267"/>
    </row>
    <row r="749" spans="1:78">
      <c r="A749" s="267"/>
      <c r="B749" s="267"/>
      <c r="C749" s="267"/>
      <c r="D749" s="267"/>
      <c r="E749" s="293"/>
      <c r="F749" s="293"/>
      <c r="G749" s="293"/>
      <c r="H749" s="267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  <c r="AN749" s="267"/>
      <c r="AO749" s="267"/>
      <c r="AP749" s="267"/>
      <c r="AQ749" s="267"/>
      <c r="AR749" s="267"/>
      <c r="AS749" s="267"/>
      <c r="AT749" s="267"/>
      <c r="AU749" s="267"/>
      <c r="AV749" s="267"/>
      <c r="AW749" s="267"/>
      <c r="AX749" s="267"/>
      <c r="AY749" s="267"/>
      <c r="AZ749" s="267"/>
      <c r="BA749" s="267"/>
      <c r="BB749" s="267"/>
      <c r="BC749" s="267"/>
      <c r="BD749" s="267"/>
      <c r="BE749" s="267"/>
      <c r="BF749" s="267"/>
      <c r="BG749" s="267"/>
      <c r="BH749" s="267"/>
      <c r="BI749" s="267"/>
      <c r="BJ749" s="267"/>
      <c r="BK749" s="267"/>
      <c r="BL749" s="267"/>
      <c r="BM749" s="267"/>
      <c r="BN749" s="267"/>
      <c r="BO749" s="267"/>
      <c r="BP749" s="267"/>
      <c r="BQ749" s="267"/>
      <c r="BR749" s="267"/>
      <c r="BS749" s="267"/>
      <c r="BT749" s="267"/>
      <c r="BU749" s="267"/>
      <c r="BV749" s="267"/>
      <c r="BW749" s="267"/>
      <c r="BX749" s="267"/>
      <c r="BY749" s="267"/>
      <c r="BZ749" s="267"/>
    </row>
    <row r="750" spans="1:78">
      <c r="A750" s="267"/>
      <c r="B750" s="267"/>
      <c r="C750" s="267"/>
      <c r="D750" s="267"/>
      <c r="E750" s="293"/>
      <c r="F750" s="293"/>
      <c r="G750" s="293"/>
      <c r="H750" s="267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  <c r="AN750" s="267"/>
      <c r="AO750" s="267"/>
      <c r="AP750" s="267"/>
      <c r="AQ750" s="267"/>
      <c r="AR750" s="267"/>
      <c r="AS750" s="267"/>
      <c r="AT750" s="267"/>
      <c r="AU750" s="267"/>
      <c r="AV750" s="267"/>
      <c r="AW750" s="267"/>
      <c r="AX750" s="267"/>
      <c r="AY750" s="267"/>
      <c r="AZ750" s="267"/>
      <c r="BA750" s="267"/>
      <c r="BB750" s="267"/>
      <c r="BC750" s="267"/>
      <c r="BD750" s="267"/>
      <c r="BE750" s="267"/>
      <c r="BF750" s="267"/>
      <c r="BG750" s="267"/>
      <c r="BH750" s="267"/>
      <c r="BI750" s="267"/>
      <c r="BJ750" s="267"/>
      <c r="BK750" s="267"/>
      <c r="BL750" s="267"/>
      <c r="BM750" s="267"/>
      <c r="BN750" s="267"/>
      <c r="BO750" s="267"/>
      <c r="BP750" s="267"/>
      <c r="BQ750" s="267"/>
      <c r="BR750" s="267"/>
      <c r="BS750" s="267"/>
      <c r="BT750" s="267"/>
      <c r="BU750" s="267"/>
      <c r="BV750" s="267"/>
      <c r="BW750" s="267"/>
      <c r="BX750" s="267"/>
      <c r="BY750" s="267"/>
      <c r="BZ750" s="267"/>
    </row>
    <row r="751" spans="1:78">
      <c r="A751" s="267"/>
      <c r="B751" s="267"/>
      <c r="C751" s="267"/>
      <c r="D751" s="267"/>
      <c r="E751" s="293"/>
      <c r="F751" s="293"/>
      <c r="G751" s="293"/>
      <c r="H751" s="267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  <c r="AN751" s="267"/>
      <c r="AO751" s="267"/>
      <c r="AP751" s="267"/>
      <c r="AQ751" s="267"/>
      <c r="AR751" s="267"/>
      <c r="AS751" s="267"/>
      <c r="AT751" s="267"/>
      <c r="AU751" s="267"/>
      <c r="AV751" s="267"/>
      <c r="AW751" s="267"/>
      <c r="AX751" s="267"/>
      <c r="AY751" s="267"/>
      <c r="AZ751" s="267"/>
      <c r="BA751" s="267"/>
      <c r="BB751" s="267"/>
      <c r="BC751" s="267"/>
      <c r="BD751" s="267"/>
      <c r="BE751" s="267"/>
      <c r="BF751" s="267"/>
      <c r="BG751" s="267"/>
      <c r="BH751" s="267"/>
      <c r="BI751" s="267"/>
      <c r="BJ751" s="267"/>
      <c r="BK751" s="267"/>
      <c r="BL751" s="267"/>
      <c r="BM751" s="267"/>
      <c r="BN751" s="267"/>
      <c r="BO751" s="267"/>
      <c r="BP751" s="267"/>
      <c r="BQ751" s="267"/>
      <c r="BR751" s="267"/>
      <c r="BS751" s="267"/>
      <c r="BT751" s="267"/>
      <c r="BU751" s="267"/>
      <c r="BV751" s="267"/>
      <c r="BW751" s="267"/>
      <c r="BX751" s="267"/>
      <c r="BY751" s="267"/>
      <c r="BZ751" s="267"/>
    </row>
    <row r="752" spans="1:78">
      <c r="A752" s="267"/>
      <c r="B752" s="267"/>
      <c r="C752" s="267"/>
      <c r="D752" s="267"/>
      <c r="E752" s="293"/>
      <c r="F752" s="293"/>
      <c r="G752" s="293"/>
      <c r="H752" s="267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  <c r="AN752" s="267"/>
      <c r="AO752" s="267"/>
      <c r="AP752" s="267"/>
      <c r="AQ752" s="267"/>
      <c r="AR752" s="267"/>
      <c r="AS752" s="267"/>
      <c r="AT752" s="267"/>
      <c r="AU752" s="267"/>
      <c r="AV752" s="267"/>
      <c r="AW752" s="267"/>
      <c r="AX752" s="267"/>
      <c r="AY752" s="267"/>
      <c r="AZ752" s="267"/>
      <c r="BA752" s="267"/>
      <c r="BB752" s="267"/>
      <c r="BC752" s="267"/>
      <c r="BD752" s="267"/>
      <c r="BE752" s="267"/>
      <c r="BF752" s="267"/>
      <c r="BG752" s="267"/>
      <c r="BH752" s="267"/>
      <c r="BI752" s="267"/>
      <c r="BJ752" s="267"/>
      <c r="BK752" s="267"/>
      <c r="BL752" s="267"/>
      <c r="BM752" s="267"/>
      <c r="BN752" s="267"/>
      <c r="BO752" s="267"/>
      <c r="BP752" s="267"/>
      <c r="BQ752" s="267"/>
      <c r="BR752" s="267"/>
      <c r="BS752" s="267"/>
      <c r="BT752" s="267"/>
      <c r="BU752" s="267"/>
      <c r="BV752" s="267"/>
      <c r="BW752" s="267"/>
      <c r="BX752" s="267"/>
      <c r="BY752" s="267"/>
      <c r="BZ752" s="267"/>
    </row>
    <row r="753" spans="1:78">
      <c r="A753" s="267"/>
      <c r="B753" s="267"/>
      <c r="C753" s="267"/>
      <c r="D753" s="267"/>
      <c r="E753" s="293"/>
      <c r="F753" s="293"/>
      <c r="G753" s="293"/>
      <c r="H753" s="267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  <c r="AN753" s="267"/>
      <c r="AO753" s="267"/>
      <c r="AP753" s="267"/>
      <c r="AQ753" s="267"/>
      <c r="AR753" s="267"/>
      <c r="AS753" s="267"/>
      <c r="AT753" s="267"/>
      <c r="AU753" s="267"/>
      <c r="AV753" s="267"/>
      <c r="AW753" s="267"/>
      <c r="AX753" s="267"/>
      <c r="AY753" s="267"/>
      <c r="AZ753" s="267"/>
      <c r="BA753" s="267"/>
      <c r="BB753" s="267"/>
      <c r="BC753" s="267"/>
      <c r="BD753" s="267"/>
      <c r="BE753" s="267"/>
      <c r="BF753" s="267"/>
      <c r="BG753" s="267"/>
      <c r="BH753" s="267"/>
      <c r="BI753" s="267"/>
      <c r="BJ753" s="267"/>
      <c r="BK753" s="267"/>
      <c r="BL753" s="267"/>
      <c r="BM753" s="267"/>
      <c r="BN753" s="267"/>
      <c r="BO753" s="267"/>
      <c r="BP753" s="267"/>
      <c r="BQ753" s="267"/>
      <c r="BR753" s="267"/>
      <c r="BS753" s="267"/>
      <c r="BT753" s="267"/>
      <c r="BU753" s="267"/>
      <c r="BV753" s="267"/>
      <c r="BW753" s="267"/>
      <c r="BX753" s="267"/>
      <c r="BY753" s="267"/>
      <c r="BZ753" s="267"/>
    </row>
    <row r="754" spans="1:78">
      <c r="A754" s="267"/>
      <c r="B754" s="267"/>
      <c r="C754" s="267"/>
      <c r="D754" s="267"/>
      <c r="E754" s="293"/>
      <c r="F754" s="293"/>
      <c r="G754" s="293"/>
      <c r="H754" s="267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  <c r="AN754" s="267"/>
      <c r="AO754" s="267"/>
      <c r="AP754" s="267"/>
      <c r="AQ754" s="267"/>
      <c r="AR754" s="267"/>
      <c r="AS754" s="267"/>
      <c r="AT754" s="267"/>
      <c r="AU754" s="267"/>
      <c r="AV754" s="267"/>
      <c r="AW754" s="267"/>
      <c r="AX754" s="267"/>
      <c r="AY754" s="267"/>
      <c r="AZ754" s="267"/>
      <c r="BA754" s="267"/>
      <c r="BB754" s="267"/>
      <c r="BC754" s="267"/>
      <c r="BD754" s="267"/>
      <c r="BE754" s="267"/>
      <c r="BF754" s="267"/>
      <c r="BG754" s="267"/>
      <c r="BH754" s="267"/>
      <c r="BI754" s="267"/>
      <c r="BJ754" s="267"/>
      <c r="BK754" s="267"/>
      <c r="BL754" s="267"/>
      <c r="BM754" s="267"/>
      <c r="BN754" s="267"/>
      <c r="BO754" s="267"/>
      <c r="BP754" s="267"/>
      <c r="BQ754" s="267"/>
      <c r="BR754" s="267"/>
      <c r="BS754" s="267"/>
      <c r="BT754" s="267"/>
      <c r="BU754" s="267"/>
      <c r="BV754" s="267"/>
      <c r="BW754" s="267"/>
      <c r="BX754" s="267"/>
      <c r="BY754" s="267"/>
      <c r="BZ754" s="267"/>
    </row>
    <row r="755" spans="1:78">
      <c r="A755" s="267"/>
      <c r="B755" s="267"/>
      <c r="C755" s="267"/>
      <c r="D755" s="267"/>
      <c r="E755" s="293"/>
      <c r="F755" s="293"/>
      <c r="G755" s="293"/>
      <c r="H755" s="267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  <c r="AN755" s="267"/>
      <c r="AO755" s="267"/>
      <c r="AP755" s="267"/>
      <c r="AQ755" s="267"/>
      <c r="AR755" s="267"/>
      <c r="AS755" s="267"/>
      <c r="AT755" s="267"/>
      <c r="AU755" s="267"/>
      <c r="AV755" s="267"/>
      <c r="AW755" s="267"/>
      <c r="AX755" s="267"/>
      <c r="AY755" s="267"/>
      <c r="AZ755" s="267"/>
      <c r="BA755" s="267"/>
      <c r="BB755" s="267"/>
      <c r="BC755" s="267"/>
      <c r="BD755" s="267"/>
      <c r="BE755" s="267"/>
      <c r="BF755" s="267"/>
      <c r="BG755" s="267"/>
      <c r="BH755" s="267"/>
      <c r="BI755" s="267"/>
      <c r="BJ755" s="267"/>
      <c r="BK755" s="267"/>
      <c r="BL755" s="267"/>
      <c r="BM755" s="267"/>
      <c r="BN755" s="267"/>
      <c r="BO755" s="267"/>
      <c r="BP755" s="267"/>
      <c r="BQ755" s="267"/>
      <c r="BR755" s="267"/>
      <c r="BS755" s="267"/>
      <c r="BT755" s="267"/>
      <c r="BU755" s="267"/>
      <c r="BV755" s="267"/>
      <c r="BW755" s="267"/>
      <c r="BX755" s="267"/>
      <c r="BY755" s="267"/>
      <c r="BZ755" s="267"/>
    </row>
    <row r="756" spans="1:78">
      <c r="A756" s="267"/>
      <c r="B756" s="267"/>
      <c r="C756" s="267"/>
      <c r="D756" s="267"/>
      <c r="E756" s="293"/>
      <c r="F756" s="293"/>
      <c r="G756" s="293"/>
      <c r="H756" s="267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  <c r="AN756" s="267"/>
      <c r="AO756" s="267"/>
      <c r="AP756" s="267"/>
      <c r="AQ756" s="267"/>
      <c r="AR756" s="267"/>
      <c r="AS756" s="267"/>
      <c r="AT756" s="267"/>
      <c r="AU756" s="267"/>
      <c r="AV756" s="267"/>
      <c r="AW756" s="267"/>
      <c r="AX756" s="267"/>
      <c r="AY756" s="267"/>
      <c r="AZ756" s="267"/>
      <c r="BA756" s="267"/>
      <c r="BB756" s="267"/>
      <c r="BC756" s="267"/>
      <c r="BD756" s="267"/>
      <c r="BE756" s="267"/>
      <c r="BF756" s="267"/>
      <c r="BG756" s="267"/>
      <c r="BH756" s="267"/>
      <c r="BI756" s="267"/>
      <c r="BJ756" s="267"/>
      <c r="BK756" s="267"/>
      <c r="BL756" s="267"/>
      <c r="BM756" s="267"/>
      <c r="BN756" s="267"/>
      <c r="BO756" s="267"/>
      <c r="BP756" s="267"/>
      <c r="BQ756" s="267"/>
      <c r="BR756" s="267"/>
      <c r="BS756" s="267"/>
      <c r="BT756" s="267"/>
      <c r="BU756" s="267"/>
      <c r="BV756" s="267"/>
      <c r="BW756" s="267"/>
      <c r="BX756" s="267"/>
      <c r="BY756" s="267"/>
      <c r="BZ756" s="267"/>
    </row>
    <row r="757" spans="1:78">
      <c r="A757" s="267"/>
      <c r="B757" s="267"/>
      <c r="C757" s="267"/>
      <c r="D757" s="267"/>
      <c r="E757" s="293"/>
      <c r="F757" s="293"/>
      <c r="G757" s="293"/>
      <c r="H757" s="267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  <c r="AN757" s="267"/>
      <c r="AO757" s="267"/>
      <c r="AP757" s="267"/>
      <c r="AQ757" s="267"/>
      <c r="AR757" s="267"/>
      <c r="AS757" s="267"/>
      <c r="AT757" s="267"/>
      <c r="AU757" s="267"/>
      <c r="AV757" s="267"/>
      <c r="AW757" s="267"/>
      <c r="AX757" s="267"/>
      <c r="AY757" s="267"/>
      <c r="AZ757" s="267"/>
      <c r="BA757" s="267"/>
      <c r="BB757" s="267"/>
      <c r="BC757" s="267"/>
      <c r="BD757" s="267"/>
      <c r="BE757" s="267"/>
      <c r="BF757" s="267"/>
      <c r="BG757" s="267"/>
      <c r="BH757" s="267"/>
      <c r="BI757" s="267"/>
      <c r="BJ757" s="267"/>
      <c r="BK757" s="267"/>
      <c r="BL757" s="267"/>
      <c r="BM757" s="267"/>
      <c r="BN757" s="267"/>
      <c r="BO757" s="267"/>
      <c r="BP757" s="267"/>
      <c r="BQ757" s="267"/>
      <c r="BR757" s="267"/>
      <c r="BS757" s="267"/>
      <c r="BT757" s="267"/>
      <c r="BU757" s="267"/>
      <c r="BV757" s="267"/>
      <c r="BW757" s="267"/>
      <c r="BX757" s="267"/>
      <c r="BY757" s="267"/>
      <c r="BZ757" s="267"/>
    </row>
    <row r="758" spans="1:78">
      <c r="A758" s="267"/>
      <c r="B758" s="267"/>
      <c r="C758" s="267"/>
      <c r="D758" s="267"/>
      <c r="E758" s="293"/>
      <c r="F758" s="293"/>
      <c r="G758" s="293"/>
      <c r="H758" s="267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  <c r="AN758" s="267"/>
      <c r="AO758" s="267"/>
      <c r="AP758" s="267"/>
      <c r="AQ758" s="267"/>
      <c r="AR758" s="267"/>
      <c r="AS758" s="267"/>
      <c r="AT758" s="267"/>
      <c r="AU758" s="267"/>
      <c r="AV758" s="267"/>
      <c r="AW758" s="267"/>
      <c r="AX758" s="267"/>
      <c r="AY758" s="267"/>
      <c r="AZ758" s="267"/>
      <c r="BA758" s="267"/>
      <c r="BB758" s="267"/>
      <c r="BC758" s="267"/>
      <c r="BD758" s="267"/>
      <c r="BE758" s="267"/>
      <c r="BF758" s="267"/>
      <c r="BG758" s="267"/>
      <c r="BH758" s="267"/>
      <c r="BI758" s="267"/>
      <c r="BJ758" s="267"/>
      <c r="BK758" s="267"/>
      <c r="BL758" s="267"/>
      <c r="BM758" s="267"/>
      <c r="BN758" s="267"/>
      <c r="BO758" s="267"/>
      <c r="BP758" s="267"/>
      <c r="BQ758" s="267"/>
      <c r="BR758" s="267"/>
      <c r="BS758" s="267"/>
      <c r="BT758" s="267"/>
      <c r="BU758" s="267"/>
      <c r="BV758" s="267"/>
      <c r="BW758" s="267"/>
      <c r="BX758" s="267"/>
      <c r="BY758" s="267"/>
      <c r="BZ758" s="267"/>
    </row>
    <row r="759" spans="1:78">
      <c r="A759" s="267"/>
      <c r="B759" s="267"/>
      <c r="C759" s="267"/>
      <c r="D759" s="267"/>
      <c r="E759" s="293"/>
      <c r="F759" s="293"/>
      <c r="G759" s="293"/>
      <c r="H759" s="267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  <c r="AN759" s="267"/>
      <c r="AO759" s="267"/>
      <c r="AP759" s="267"/>
      <c r="AQ759" s="267"/>
      <c r="AR759" s="267"/>
      <c r="AS759" s="267"/>
      <c r="AT759" s="267"/>
      <c r="AU759" s="267"/>
      <c r="AV759" s="267"/>
      <c r="AW759" s="267"/>
      <c r="AX759" s="267"/>
      <c r="AY759" s="267"/>
      <c r="AZ759" s="267"/>
      <c r="BA759" s="267"/>
      <c r="BB759" s="267"/>
      <c r="BC759" s="267"/>
      <c r="BD759" s="267"/>
      <c r="BE759" s="267"/>
      <c r="BF759" s="267"/>
      <c r="BG759" s="267"/>
      <c r="BH759" s="267"/>
      <c r="BI759" s="267"/>
      <c r="BJ759" s="267"/>
      <c r="BK759" s="267"/>
      <c r="BL759" s="267"/>
      <c r="BM759" s="267"/>
      <c r="BN759" s="267"/>
      <c r="BO759" s="267"/>
      <c r="BP759" s="267"/>
      <c r="BQ759" s="267"/>
      <c r="BR759" s="267"/>
      <c r="BS759" s="267"/>
      <c r="BT759" s="267"/>
      <c r="BU759" s="267"/>
      <c r="BV759" s="267"/>
      <c r="BW759" s="267"/>
      <c r="BX759" s="267"/>
      <c r="BY759" s="267"/>
      <c r="BZ759" s="267"/>
    </row>
    <row r="760" spans="1:78">
      <c r="A760" s="267"/>
      <c r="B760" s="267"/>
      <c r="C760" s="267"/>
      <c r="D760" s="267"/>
      <c r="E760" s="293"/>
      <c r="F760" s="293"/>
      <c r="G760" s="293"/>
      <c r="H760" s="267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  <c r="AN760" s="267"/>
      <c r="AO760" s="267"/>
      <c r="AP760" s="267"/>
      <c r="AQ760" s="267"/>
      <c r="AR760" s="267"/>
      <c r="AS760" s="267"/>
      <c r="AT760" s="267"/>
      <c r="AU760" s="267"/>
      <c r="AV760" s="267"/>
      <c r="AW760" s="267"/>
      <c r="AX760" s="267"/>
      <c r="AY760" s="267"/>
      <c r="AZ760" s="267"/>
      <c r="BA760" s="267"/>
      <c r="BB760" s="267"/>
      <c r="BC760" s="267"/>
      <c r="BD760" s="267"/>
      <c r="BE760" s="267"/>
      <c r="BF760" s="267"/>
      <c r="BG760" s="267"/>
      <c r="BH760" s="267"/>
      <c r="BI760" s="267"/>
      <c r="BJ760" s="267"/>
      <c r="BK760" s="267"/>
      <c r="BL760" s="267"/>
      <c r="BM760" s="267"/>
      <c r="BN760" s="267"/>
      <c r="BO760" s="267"/>
      <c r="BP760" s="267"/>
      <c r="BQ760" s="267"/>
      <c r="BR760" s="267"/>
      <c r="BS760" s="267"/>
      <c r="BT760" s="267"/>
      <c r="BU760" s="267"/>
      <c r="BV760" s="267"/>
      <c r="BW760" s="267"/>
      <c r="BX760" s="267"/>
      <c r="BY760" s="267"/>
      <c r="BZ760" s="267"/>
    </row>
    <row r="761" spans="1:78">
      <c r="A761" s="267"/>
      <c r="B761" s="267"/>
      <c r="C761" s="267"/>
      <c r="D761" s="267"/>
      <c r="E761" s="293"/>
      <c r="F761" s="293"/>
      <c r="G761" s="293"/>
      <c r="H761" s="267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  <c r="AN761" s="267"/>
      <c r="AO761" s="267"/>
      <c r="AP761" s="267"/>
      <c r="AQ761" s="267"/>
      <c r="AR761" s="267"/>
      <c r="AS761" s="267"/>
      <c r="AT761" s="267"/>
      <c r="AU761" s="267"/>
      <c r="AV761" s="267"/>
      <c r="AW761" s="267"/>
      <c r="AX761" s="267"/>
      <c r="AY761" s="267"/>
      <c r="AZ761" s="267"/>
      <c r="BA761" s="267"/>
      <c r="BB761" s="267"/>
      <c r="BC761" s="267"/>
      <c r="BD761" s="267"/>
      <c r="BE761" s="267"/>
      <c r="BF761" s="267"/>
      <c r="BG761" s="267"/>
      <c r="BH761" s="267"/>
      <c r="BI761" s="267"/>
      <c r="BJ761" s="267"/>
      <c r="BK761" s="267"/>
      <c r="BL761" s="267"/>
      <c r="BM761" s="267"/>
      <c r="BN761" s="267"/>
      <c r="BO761" s="267"/>
      <c r="BP761" s="267"/>
      <c r="BQ761" s="267"/>
      <c r="BR761" s="267"/>
      <c r="BS761" s="267"/>
      <c r="BT761" s="267"/>
      <c r="BU761" s="267"/>
      <c r="BV761" s="267"/>
      <c r="BW761" s="267"/>
      <c r="BX761" s="267"/>
      <c r="BY761" s="267"/>
      <c r="BZ761" s="267"/>
    </row>
    <row r="762" spans="1:78">
      <c r="A762" s="267"/>
      <c r="B762" s="267"/>
      <c r="C762" s="267"/>
      <c r="D762" s="267"/>
      <c r="E762" s="293"/>
      <c r="F762" s="293"/>
      <c r="G762" s="293"/>
      <c r="H762" s="267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  <c r="AN762" s="267"/>
      <c r="AO762" s="267"/>
      <c r="AP762" s="267"/>
      <c r="AQ762" s="267"/>
      <c r="AR762" s="267"/>
      <c r="AS762" s="267"/>
      <c r="AT762" s="267"/>
      <c r="AU762" s="267"/>
      <c r="AV762" s="267"/>
      <c r="AW762" s="267"/>
      <c r="AX762" s="267"/>
      <c r="AY762" s="267"/>
      <c r="AZ762" s="267"/>
      <c r="BA762" s="267"/>
      <c r="BB762" s="267"/>
      <c r="BC762" s="267"/>
      <c r="BD762" s="267"/>
      <c r="BE762" s="267"/>
      <c r="BF762" s="267"/>
      <c r="BG762" s="267"/>
      <c r="BH762" s="267"/>
      <c r="BI762" s="267"/>
      <c r="BJ762" s="267"/>
      <c r="BK762" s="267"/>
      <c r="BL762" s="267"/>
      <c r="BM762" s="267"/>
      <c r="BN762" s="267"/>
      <c r="BO762" s="267"/>
      <c r="BP762" s="267"/>
      <c r="BQ762" s="267"/>
      <c r="BR762" s="267"/>
      <c r="BS762" s="267"/>
      <c r="BT762" s="267"/>
      <c r="BU762" s="267"/>
      <c r="BV762" s="267"/>
      <c r="BW762" s="267"/>
      <c r="BX762" s="267"/>
      <c r="BY762" s="267"/>
      <c r="BZ762" s="267"/>
    </row>
    <row r="763" spans="1:78">
      <c r="A763" s="267"/>
      <c r="B763" s="267"/>
      <c r="C763" s="267"/>
      <c r="D763" s="267"/>
      <c r="E763" s="293"/>
      <c r="F763" s="293"/>
      <c r="G763" s="293"/>
      <c r="H763" s="267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  <c r="AN763" s="267"/>
      <c r="AO763" s="267"/>
      <c r="AP763" s="267"/>
      <c r="AQ763" s="267"/>
      <c r="AR763" s="267"/>
      <c r="AS763" s="267"/>
      <c r="AT763" s="267"/>
      <c r="AU763" s="267"/>
      <c r="AV763" s="267"/>
      <c r="AW763" s="267"/>
      <c r="AX763" s="267"/>
      <c r="AY763" s="267"/>
      <c r="AZ763" s="267"/>
      <c r="BA763" s="267"/>
      <c r="BB763" s="267"/>
      <c r="BC763" s="267"/>
      <c r="BD763" s="267"/>
      <c r="BE763" s="267"/>
      <c r="BF763" s="267"/>
      <c r="BG763" s="267"/>
      <c r="BH763" s="267"/>
      <c r="BI763" s="267"/>
      <c r="BJ763" s="267"/>
      <c r="BK763" s="267"/>
      <c r="BL763" s="267"/>
      <c r="BM763" s="267"/>
      <c r="BN763" s="267"/>
      <c r="BO763" s="267"/>
      <c r="BP763" s="267"/>
      <c r="BQ763" s="267"/>
      <c r="BR763" s="267"/>
      <c r="BS763" s="267"/>
      <c r="BT763" s="267"/>
      <c r="BU763" s="267"/>
      <c r="BV763" s="267"/>
      <c r="BW763" s="267"/>
      <c r="BX763" s="267"/>
      <c r="BY763" s="267"/>
      <c r="BZ763" s="267"/>
    </row>
    <row r="764" spans="1:78">
      <c r="A764" s="267"/>
      <c r="B764" s="267"/>
      <c r="C764" s="267"/>
      <c r="D764" s="267"/>
      <c r="E764" s="293"/>
      <c r="F764" s="293"/>
      <c r="G764" s="293"/>
      <c r="H764" s="267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  <c r="AN764" s="267"/>
      <c r="AO764" s="267"/>
      <c r="AP764" s="267"/>
      <c r="AQ764" s="267"/>
      <c r="AR764" s="267"/>
      <c r="AS764" s="267"/>
      <c r="AT764" s="267"/>
      <c r="AU764" s="267"/>
      <c r="AV764" s="267"/>
      <c r="AW764" s="267"/>
      <c r="AX764" s="267"/>
      <c r="AY764" s="267"/>
      <c r="AZ764" s="267"/>
      <c r="BA764" s="267"/>
      <c r="BB764" s="267"/>
      <c r="BC764" s="267"/>
      <c r="BD764" s="267"/>
      <c r="BE764" s="267"/>
      <c r="BF764" s="267"/>
      <c r="BG764" s="267"/>
      <c r="BH764" s="267"/>
      <c r="BI764" s="267"/>
      <c r="BJ764" s="267"/>
      <c r="BK764" s="267"/>
      <c r="BL764" s="267"/>
      <c r="BM764" s="267"/>
      <c r="BN764" s="267"/>
      <c r="BO764" s="267"/>
      <c r="BP764" s="267"/>
      <c r="BQ764" s="267"/>
      <c r="BR764" s="267"/>
      <c r="BS764" s="267"/>
      <c r="BT764" s="267"/>
      <c r="BU764" s="267"/>
      <c r="BV764" s="267"/>
      <c r="BW764" s="267"/>
      <c r="BX764" s="267"/>
      <c r="BY764" s="267"/>
      <c r="BZ764" s="267"/>
    </row>
    <row r="765" spans="1:78">
      <c r="A765" s="267"/>
      <c r="B765" s="267"/>
      <c r="C765" s="267"/>
      <c r="D765" s="267"/>
      <c r="E765" s="293"/>
      <c r="F765" s="293"/>
      <c r="G765" s="293"/>
      <c r="H765" s="267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  <c r="AN765" s="267"/>
      <c r="AO765" s="267"/>
      <c r="AP765" s="267"/>
      <c r="AQ765" s="267"/>
      <c r="AR765" s="267"/>
      <c r="AS765" s="267"/>
      <c r="AT765" s="267"/>
      <c r="AU765" s="267"/>
      <c r="AV765" s="267"/>
      <c r="AW765" s="267"/>
      <c r="AX765" s="267"/>
      <c r="AY765" s="267"/>
      <c r="AZ765" s="267"/>
      <c r="BA765" s="267"/>
      <c r="BB765" s="267"/>
      <c r="BC765" s="267"/>
      <c r="BD765" s="267"/>
      <c r="BE765" s="267"/>
      <c r="BF765" s="267"/>
      <c r="BG765" s="267"/>
      <c r="BH765" s="267"/>
      <c r="BI765" s="267"/>
      <c r="BJ765" s="267"/>
      <c r="BK765" s="267"/>
      <c r="BL765" s="267"/>
      <c r="BM765" s="267"/>
      <c r="BN765" s="267"/>
      <c r="BO765" s="267"/>
      <c r="BP765" s="267"/>
      <c r="BQ765" s="267"/>
      <c r="BR765" s="267"/>
      <c r="BS765" s="267"/>
      <c r="BT765" s="267"/>
      <c r="BU765" s="267"/>
      <c r="BV765" s="267"/>
      <c r="BW765" s="267"/>
      <c r="BX765" s="267"/>
      <c r="BY765" s="267"/>
      <c r="BZ765" s="267"/>
    </row>
    <row r="766" spans="1:78">
      <c r="A766" s="267"/>
      <c r="B766" s="267"/>
      <c r="C766" s="267"/>
      <c r="D766" s="267"/>
      <c r="E766" s="293"/>
      <c r="F766" s="293"/>
      <c r="G766" s="293"/>
      <c r="H766" s="267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  <c r="AN766" s="267"/>
      <c r="AO766" s="267"/>
      <c r="AP766" s="267"/>
      <c r="AQ766" s="267"/>
      <c r="AR766" s="267"/>
      <c r="AS766" s="267"/>
      <c r="AT766" s="267"/>
      <c r="AU766" s="267"/>
      <c r="AV766" s="267"/>
      <c r="AW766" s="267"/>
      <c r="AX766" s="267"/>
      <c r="AY766" s="267"/>
      <c r="AZ766" s="267"/>
      <c r="BA766" s="267"/>
      <c r="BB766" s="267"/>
      <c r="BC766" s="267"/>
      <c r="BD766" s="267"/>
      <c r="BE766" s="267"/>
      <c r="BF766" s="267"/>
      <c r="BG766" s="267"/>
      <c r="BH766" s="267"/>
      <c r="BI766" s="267"/>
      <c r="BJ766" s="267"/>
      <c r="BK766" s="267"/>
      <c r="BL766" s="267"/>
      <c r="BM766" s="267"/>
      <c r="BN766" s="267"/>
      <c r="BO766" s="267"/>
      <c r="BP766" s="267"/>
      <c r="BQ766" s="267"/>
      <c r="BR766" s="267"/>
      <c r="BS766" s="267"/>
      <c r="BT766" s="267"/>
      <c r="BU766" s="267"/>
      <c r="BV766" s="267"/>
      <c r="BW766" s="267"/>
      <c r="BX766" s="267"/>
      <c r="BY766" s="267"/>
      <c r="BZ766" s="267"/>
    </row>
    <row r="767" spans="1:78">
      <c r="A767" s="267"/>
      <c r="B767" s="267"/>
      <c r="C767" s="267"/>
      <c r="D767" s="267"/>
      <c r="E767" s="293"/>
      <c r="F767" s="293"/>
      <c r="G767" s="293"/>
      <c r="H767" s="267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  <c r="AN767" s="267"/>
      <c r="AO767" s="267"/>
      <c r="AP767" s="267"/>
      <c r="AQ767" s="267"/>
      <c r="AR767" s="267"/>
      <c r="AS767" s="267"/>
      <c r="AT767" s="267"/>
      <c r="AU767" s="267"/>
      <c r="AV767" s="267"/>
      <c r="AW767" s="267"/>
      <c r="AX767" s="267"/>
      <c r="AY767" s="267"/>
      <c r="AZ767" s="267"/>
      <c r="BA767" s="267"/>
      <c r="BB767" s="267"/>
      <c r="BC767" s="267"/>
      <c r="BD767" s="267"/>
      <c r="BE767" s="267"/>
      <c r="BF767" s="267"/>
      <c r="BG767" s="267"/>
      <c r="BH767" s="267"/>
      <c r="BI767" s="267"/>
      <c r="BJ767" s="267"/>
      <c r="BK767" s="267"/>
      <c r="BL767" s="267"/>
      <c r="BM767" s="267"/>
      <c r="BN767" s="267"/>
      <c r="BO767" s="267"/>
      <c r="BP767" s="267"/>
      <c r="BQ767" s="267"/>
      <c r="BR767" s="267"/>
      <c r="BS767" s="267"/>
      <c r="BT767" s="267"/>
      <c r="BU767" s="267"/>
      <c r="BV767" s="267"/>
      <c r="BW767" s="267"/>
      <c r="BX767" s="267"/>
      <c r="BY767" s="267"/>
      <c r="BZ767" s="267"/>
    </row>
    <row r="768" spans="1:78">
      <c r="A768" s="267"/>
      <c r="B768" s="267"/>
      <c r="C768" s="267"/>
      <c r="D768" s="267"/>
      <c r="E768" s="293"/>
      <c r="F768" s="293"/>
      <c r="G768" s="293"/>
      <c r="H768" s="267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  <c r="AN768" s="267"/>
      <c r="AO768" s="267"/>
      <c r="AP768" s="267"/>
      <c r="AQ768" s="267"/>
      <c r="AR768" s="267"/>
      <c r="AS768" s="267"/>
      <c r="AT768" s="267"/>
      <c r="AU768" s="267"/>
      <c r="AV768" s="267"/>
      <c r="AW768" s="267"/>
      <c r="AX768" s="267"/>
      <c r="AY768" s="267"/>
      <c r="AZ768" s="267"/>
      <c r="BA768" s="267"/>
      <c r="BB768" s="267"/>
      <c r="BC768" s="267"/>
      <c r="BD768" s="267"/>
      <c r="BE768" s="267"/>
      <c r="BF768" s="267"/>
      <c r="BG768" s="267"/>
      <c r="BH768" s="267"/>
      <c r="BI768" s="267"/>
      <c r="BJ768" s="267"/>
      <c r="BK768" s="267"/>
      <c r="BL768" s="267"/>
      <c r="BM768" s="267"/>
      <c r="BN768" s="267"/>
      <c r="BO768" s="267"/>
      <c r="BP768" s="267"/>
      <c r="BQ768" s="267"/>
      <c r="BR768" s="267"/>
      <c r="BS768" s="267"/>
      <c r="BT768" s="267"/>
      <c r="BU768" s="267"/>
      <c r="BV768" s="267"/>
      <c r="BW768" s="267"/>
      <c r="BX768" s="267"/>
      <c r="BY768" s="267"/>
      <c r="BZ768" s="267"/>
    </row>
    <row r="769" spans="1:78">
      <c r="A769" s="267"/>
      <c r="B769" s="267"/>
      <c r="C769" s="267"/>
      <c r="D769" s="267"/>
      <c r="E769" s="293"/>
      <c r="F769" s="293"/>
      <c r="G769" s="293"/>
      <c r="H769" s="267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  <c r="AN769" s="267"/>
      <c r="AO769" s="267"/>
      <c r="AP769" s="267"/>
      <c r="AQ769" s="267"/>
      <c r="AR769" s="267"/>
      <c r="AS769" s="267"/>
      <c r="AT769" s="267"/>
      <c r="AU769" s="267"/>
      <c r="AV769" s="267"/>
      <c r="AW769" s="267"/>
      <c r="AX769" s="267"/>
      <c r="AY769" s="267"/>
      <c r="AZ769" s="267"/>
      <c r="BA769" s="267"/>
      <c r="BB769" s="267"/>
      <c r="BC769" s="267"/>
      <c r="BD769" s="267"/>
      <c r="BE769" s="267"/>
      <c r="BF769" s="267"/>
      <c r="BG769" s="267"/>
      <c r="BH769" s="267"/>
      <c r="BI769" s="267"/>
      <c r="BJ769" s="267"/>
      <c r="BK769" s="267"/>
      <c r="BL769" s="267"/>
      <c r="BM769" s="267"/>
      <c r="BN769" s="267"/>
      <c r="BO769" s="267"/>
      <c r="BP769" s="267"/>
      <c r="BQ769" s="267"/>
      <c r="BR769" s="267"/>
      <c r="BS769" s="267"/>
      <c r="BT769" s="267"/>
      <c r="BU769" s="267"/>
      <c r="BV769" s="267"/>
      <c r="BW769" s="267"/>
      <c r="BX769" s="267"/>
      <c r="BY769" s="267"/>
      <c r="BZ769" s="267"/>
    </row>
    <row r="770" spans="1:78">
      <c r="A770" s="267"/>
      <c r="B770" s="267"/>
      <c r="C770" s="267"/>
      <c r="D770" s="267"/>
      <c r="E770" s="293"/>
      <c r="F770" s="293"/>
      <c r="G770" s="293"/>
      <c r="H770" s="267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  <c r="AN770" s="267"/>
      <c r="AO770" s="267"/>
      <c r="AP770" s="267"/>
      <c r="AQ770" s="267"/>
      <c r="AR770" s="267"/>
      <c r="AS770" s="267"/>
      <c r="AT770" s="267"/>
      <c r="AU770" s="267"/>
      <c r="AV770" s="267"/>
      <c r="AW770" s="267"/>
      <c r="AX770" s="267"/>
      <c r="AY770" s="267"/>
      <c r="AZ770" s="267"/>
      <c r="BA770" s="267"/>
      <c r="BB770" s="267"/>
      <c r="BC770" s="267"/>
      <c r="BD770" s="267"/>
      <c r="BE770" s="267"/>
      <c r="BF770" s="267"/>
      <c r="BG770" s="267"/>
      <c r="BH770" s="267"/>
      <c r="BI770" s="267"/>
      <c r="BJ770" s="267"/>
      <c r="BK770" s="267"/>
      <c r="BL770" s="267"/>
      <c r="BM770" s="267"/>
      <c r="BN770" s="267"/>
      <c r="BO770" s="267"/>
      <c r="BP770" s="267"/>
      <c r="BQ770" s="267"/>
      <c r="BR770" s="267"/>
      <c r="BS770" s="267"/>
      <c r="BT770" s="267"/>
      <c r="BU770" s="267"/>
      <c r="BV770" s="267"/>
      <c r="BW770" s="267"/>
      <c r="BX770" s="267"/>
      <c r="BY770" s="267"/>
      <c r="BZ770" s="267"/>
    </row>
    <row r="771" spans="1:78">
      <c r="A771" s="267"/>
      <c r="B771" s="267"/>
      <c r="C771" s="267"/>
      <c r="D771" s="267"/>
      <c r="E771" s="293"/>
      <c r="F771" s="293"/>
      <c r="G771" s="293"/>
      <c r="H771" s="267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  <c r="AN771" s="267"/>
      <c r="AO771" s="267"/>
      <c r="AP771" s="267"/>
      <c r="AQ771" s="267"/>
      <c r="AR771" s="267"/>
      <c r="AS771" s="267"/>
      <c r="AT771" s="267"/>
      <c r="AU771" s="267"/>
      <c r="AV771" s="267"/>
      <c r="AW771" s="267"/>
      <c r="AX771" s="267"/>
      <c r="AY771" s="267"/>
      <c r="AZ771" s="267"/>
      <c r="BA771" s="267"/>
      <c r="BB771" s="267"/>
      <c r="BC771" s="267"/>
      <c r="BD771" s="267"/>
      <c r="BE771" s="267"/>
      <c r="BF771" s="267"/>
      <c r="BG771" s="267"/>
      <c r="BH771" s="267"/>
      <c r="BI771" s="267"/>
      <c r="BJ771" s="267"/>
      <c r="BK771" s="267"/>
      <c r="BL771" s="267"/>
      <c r="BM771" s="267"/>
      <c r="BN771" s="267"/>
      <c r="BO771" s="267"/>
      <c r="BP771" s="267"/>
      <c r="BQ771" s="267"/>
      <c r="BR771" s="267"/>
      <c r="BS771" s="267"/>
      <c r="BT771" s="267"/>
      <c r="BU771" s="267"/>
      <c r="BV771" s="267"/>
      <c r="BW771" s="267"/>
      <c r="BX771" s="267"/>
      <c r="BY771" s="267"/>
      <c r="BZ771" s="267"/>
    </row>
    <row r="772" spans="1:78">
      <c r="A772" s="267"/>
      <c r="B772" s="267"/>
      <c r="C772" s="267"/>
      <c r="D772" s="267"/>
      <c r="E772" s="293"/>
      <c r="F772" s="293"/>
      <c r="G772" s="293"/>
      <c r="H772" s="267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  <c r="AN772" s="267"/>
      <c r="AO772" s="267"/>
      <c r="AP772" s="267"/>
      <c r="AQ772" s="267"/>
      <c r="AR772" s="267"/>
      <c r="AS772" s="267"/>
      <c r="AT772" s="267"/>
      <c r="AU772" s="267"/>
      <c r="AV772" s="267"/>
      <c r="AW772" s="267"/>
      <c r="AX772" s="267"/>
      <c r="AY772" s="267"/>
      <c r="AZ772" s="267"/>
      <c r="BA772" s="267"/>
      <c r="BB772" s="267"/>
      <c r="BC772" s="267"/>
      <c r="BD772" s="267"/>
      <c r="BE772" s="267"/>
      <c r="BF772" s="267"/>
      <c r="BG772" s="267"/>
      <c r="BH772" s="267"/>
      <c r="BI772" s="267"/>
      <c r="BJ772" s="267"/>
      <c r="BK772" s="267"/>
      <c r="BL772" s="267"/>
      <c r="BM772" s="267"/>
      <c r="BN772" s="267"/>
      <c r="BO772" s="267"/>
      <c r="BP772" s="267"/>
      <c r="BQ772" s="267"/>
      <c r="BR772" s="267"/>
      <c r="BS772" s="267"/>
      <c r="BT772" s="267"/>
      <c r="BU772" s="267"/>
      <c r="BV772" s="267"/>
      <c r="BW772" s="267"/>
      <c r="BX772" s="267"/>
      <c r="BY772" s="267"/>
      <c r="BZ772" s="267"/>
    </row>
    <row r="773" spans="1:78">
      <c r="A773" s="267"/>
      <c r="B773" s="267"/>
      <c r="C773" s="267"/>
      <c r="D773" s="267"/>
      <c r="E773" s="293"/>
      <c r="F773" s="293"/>
      <c r="G773" s="293"/>
      <c r="H773" s="267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  <c r="AN773" s="267"/>
      <c r="AO773" s="267"/>
      <c r="AP773" s="267"/>
      <c r="AQ773" s="267"/>
      <c r="AR773" s="267"/>
      <c r="AS773" s="267"/>
      <c r="AT773" s="267"/>
      <c r="AU773" s="267"/>
      <c r="AV773" s="267"/>
      <c r="AW773" s="267"/>
      <c r="AX773" s="267"/>
      <c r="AY773" s="267"/>
      <c r="AZ773" s="267"/>
      <c r="BA773" s="267"/>
      <c r="BB773" s="267"/>
      <c r="BC773" s="267"/>
      <c r="BD773" s="267"/>
      <c r="BE773" s="267"/>
      <c r="BF773" s="267"/>
      <c r="BG773" s="267"/>
      <c r="BH773" s="267"/>
      <c r="BI773" s="267"/>
      <c r="BJ773" s="267"/>
      <c r="BK773" s="267"/>
      <c r="BL773" s="267"/>
      <c r="BM773" s="267"/>
      <c r="BN773" s="267"/>
      <c r="BO773" s="267"/>
      <c r="BP773" s="267"/>
      <c r="BQ773" s="267"/>
      <c r="BR773" s="267"/>
      <c r="BS773" s="267"/>
      <c r="BT773" s="267"/>
      <c r="BU773" s="267"/>
      <c r="BV773" s="267"/>
      <c r="BW773" s="267"/>
      <c r="BX773" s="267"/>
      <c r="BY773" s="267"/>
      <c r="BZ773" s="267"/>
    </row>
    <row r="774" spans="1:78">
      <c r="A774" s="267"/>
      <c r="B774" s="267"/>
      <c r="C774" s="267"/>
      <c r="D774" s="267"/>
      <c r="E774" s="293"/>
      <c r="F774" s="293"/>
      <c r="G774" s="293"/>
      <c r="H774" s="267"/>
      <c r="I774" s="267"/>
      <c r="J774" s="267"/>
      <c r="K774" s="267"/>
      <c r="L774" s="267"/>
      <c r="M774" s="267"/>
      <c r="N774" s="267"/>
      <c r="O774" s="267"/>
      <c r="P774" s="267"/>
      <c r="Q774" s="267"/>
      <c r="R774" s="267"/>
      <c r="S774" s="267"/>
      <c r="T774" s="267"/>
      <c r="U774" s="267"/>
      <c r="V774" s="267"/>
      <c r="W774" s="267"/>
      <c r="X774" s="267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  <c r="AJ774" s="267"/>
      <c r="AK774" s="267"/>
      <c r="AL774" s="267"/>
      <c r="AM774" s="267"/>
      <c r="AN774" s="267"/>
      <c r="AO774" s="267"/>
      <c r="AP774" s="267"/>
      <c r="AQ774" s="267"/>
      <c r="AR774" s="267"/>
      <c r="AS774" s="267"/>
      <c r="AT774" s="267"/>
      <c r="AU774" s="267"/>
      <c r="AV774" s="267"/>
      <c r="AW774" s="267"/>
      <c r="AX774" s="267"/>
      <c r="AY774" s="267"/>
      <c r="AZ774" s="267"/>
      <c r="BA774" s="267"/>
      <c r="BB774" s="267"/>
      <c r="BC774" s="267"/>
      <c r="BD774" s="267"/>
      <c r="BE774" s="267"/>
      <c r="BF774" s="267"/>
      <c r="BG774" s="267"/>
      <c r="BH774" s="267"/>
      <c r="BI774" s="267"/>
      <c r="BJ774" s="267"/>
      <c r="BK774" s="267"/>
      <c r="BL774" s="267"/>
      <c r="BM774" s="267"/>
      <c r="BN774" s="267"/>
      <c r="BO774" s="267"/>
      <c r="BP774" s="267"/>
      <c r="BQ774" s="267"/>
      <c r="BR774" s="267"/>
      <c r="BS774" s="267"/>
      <c r="BT774" s="267"/>
      <c r="BU774" s="267"/>
      <c r="BV774" s="267"/>
      <c r="BW774" s="267"/>
      <c r="BX774" s="267"/>
      <c r="BY774" s="267"/>
      <c r="BZ774" s="267"/>
    </row>
    <row r="775" spans="1:78">
      <c r="A775" s="267"/>
      <c r="B775" s="267"/>
      <c r="C775" s="267"/>
      <c r="D775" s="267"/>
      <c r="E775" s="293"/>
      <c r="F775" s="293"/>
      <c r="G775" s="293"/>
      <c r="H775" s="267"/>
      <c r="I775" s="267"/>
      <c r="J775" s="267"/>
      <c r="K775" s="267"/>
      <c r="L775" s="267"/>
      <c r="M775" s="267"/>
      <c r="N775" s="267"/>
      <c r="O775" s="267"/>
      <c r="P775" s="267"/>
      <c r="Q775" s="267"/>
      <c r="R775" s="267"/>
      <c r="S775" s="267"/>
      <c r="T775" s="267"/>
      <c r="U775" s="267"/>
      <c r="V775" s="267"/>
      <c r="W775" s="267"/>
      <c r="X775" s="267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  <c r="AJ775" s="267"/>
      <c r="AK775" s="267"/>
      <c r="AL775" s="267"/>
      <c r="AM775" s="267"/>
      <c r="AN775" s="267"/>
      <c r="AO775" s="267"/>
      <c r="AP775" s="267"/>
      <c r="AQ775" s="267"/>
      <c r="AR775" s="267"/>
      <c r="AS775" s="267"/>
      <c r="AT775" s="267"/>
      <c r="AU775" s="267"/>
      <c r="AV775" s="267"/>
      <c r="AW775" s="267"/>
      <c r="AX775" s="267"/>
      <c r="AY775" s="267"/>
      <c r="AZ775" s="267"/>
      <c r="BA775" s="267"/>
      <c r="BB775" s="267"/>
      <c r="BC775" s="267"/>
      <c r="BD775" s="267"/>
      <c r="BE775" s="267"/>
      <c r="BF775" s="267"/>
      <c r="BG775" s="267"/>
      <c r="BH775" s="267"/>
      <c r="BI775" s="267"/>
      <c r="BJ775" s="267"/>
      <c r="BK775" s="267"/>
      <c r="BL775" s="267"/>
      <c r="BM775" s="267"/>
      <c r="BN775" s="267"/>
      <c r="BO775" s="267"/>
      <c r="BP775" s="267"/>
      <c r="BQ775" s="267"/>
      <c r="BR775" s="267"/>
      <c r="BS775" s="267"/>
      <c r="BT775" s="267"/>
      <c r="BU775" s="267"/>
      <c r="BV775" s="267"/>
      <c r="BW775" s="267"/>
      <c r="BX775" s="267"/>
      <c r="BY775" s="267"/>
      <c r="BZ775" s="267"/>
    </row>
    <row r="776" spans="1:78">
      <c r="A776" s="267"/>
      <c r="B776" s="267"/>
      <c r="C776" s="267"/>
      <c r="D776" s="267"/>
      <c r="E776" s="293"/>
      <c r="F776" s="293"/>
      <c r="G776" s="293"/>
      <c r="H776" s="267"/>
      <c r="I776" s="267"/>
      <c r="J776" s="267"/>
      <c r="K776" s="267"/>
      <c r="L776" s="267"/>
      <c r="M776" s="267"/>
      <c r="N776" s="267"/>
      <c r="O776" s="267"/>
      <c r="P776" s="267"/>
      <c r="Q776" s="267"/>
      <c r="R776" s="267"/>
      <c r="S776" s="267"/>
      <c r="T776" s="267"/>
      <c r="U776" s="267"/>
      <c r="V776" s="267"/>
      <c r="W776" s="267"/>
      <c r="X776" s="267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  <c r="AJ776" s="267"/>
      <c r="AK776" s="267"/>
      <c r="AL776" s="267"/>
      <c r="AM776" s="267"/>
      <c r="AN776" s="267"/>
      <c r="AO776" s="267"/>
      <c r="AP776" s="267"/>
      <c r="AQ776" s="267"/>
      <c r="AR776" s="267"/>
      <c r="AS776" s="267"/>
      <c r="AT776" s="267"/>
      <c r="AU776" s="267"/>
      <c r="AV776" s="267"/>
      <c r="AW776" s="267"/>
      <c r="AX776" s="267"/>
      <c r="AY776" s="267"/>
      <c r="AZ776" s="267"/>
      <c r="BA776" s="267"/>
      <c r="BB776" s="267"/>
      <c r="BC776" s="267"/>
      <c r="BD776" s="267"/>
      <c r="BE776" s="267"/>
      <c r="BF776" s="267"/>
      <c r="BG776" s="267"/>
      <c r="BH776" s="267"/>
      <c r="BI776" s="267"/>
      <c r="BJ776" s="267"/>
      <c r="BK776" s="267"/>
      <c r="BL776" s="267"/>
      <c r="BM776" s="267"/>
      <c r="BN776" s="267"/>
      <c r="BO776" s="267"/>
      <c r="BP776" s="267"/>
      <c r="BQ776" s="267"/>
      <c r="BR776" s="267"/>
      <c r="BS776" s="267"/>
      <c r="BT776" s="267"/>
      <c r="BU776" s="267"/>
      <c r="BV776" s="267"/>
      <c r="BW776" s="267"/>
      <c r="BX776" s="267"/>
      <c r="BY776" s="267"/>
      <c r="BZ776" s="267"/>
    </row>
    <row r="777" spans="1:78">
      <c r="A777" s="267"/>
      <c r="B777" s="267"/>
      <c r="C777" s="267"/>
      <c r="D777" s="267"/>
      <c r="E777" s="293"/>
      <c r="F777" s="293"/>
      <c r="G777" s="293"/>
      <c r="H777" s="267"/>
      <c r="I777" s="267"/>
      <c r="J777" s="267"/>
      <c r="K777" s="267"/>
      <c r="L777" s="267"/>
      <c r="M777" s="267"/>
      <c r="N777" s="267"/>
      <c r="O777" s="267"/>
      <c r="P777" s="267"/>
      <c r="Q777" s="267"/>
      <c r="R777" s="267"/>
      <c r="S777" s="267"/>
      <c r="T777" s="267"/>
      <c r="U777" s="267"/>
      <c r="V777" s="267"/>
      <c r="W777" s="267"/>
      <c r="X777" s="267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  <c r="AJ777" s="267"/>
      <c r="AK777" s="267"/>
      <c r="AL777" s="267"/>
      <c r="AM777" s="267"/>
      <c r="AN777" s="267"/>
      <c r="AO777" s="267"/>
      <c r="AP777" s="267"/>
      <c r="AQ777" s="267"/>
      <c r="AR777" s="267"/>
      <c r="AS777" s="267"/>
      <c r="AT777" s="267"/>
      <c r="AU777" s="267"/>
      <c r="AV777" s="267"/>
      <c r="AW777" s="267"/>
      <c r="AX777" s="267"/>
      <c r="AY777" s="267"/>
      <c r="AZ777" s="267"/>
      <c r="BA777" s="267"/>
      <c r="BB777" s="267"/>
      <c r="BC777" s="267"/>
      <c r="BD777" s="267"/>
      <c r="BE777" s="267"/>
      <c r="BF777" s="267"/>
      <c r="BG777" s="267"/>
      <c r="BH777" s="267"/>
      <c r="BI777" s="267"/>
      <c r="BJ777" s="267"/>
      <c r="BK777" s="267"/>
      <c r="BL777" s="267"/>
      <c r="BM777" s="267"/>
      <c r="BN777" s="267"/>
      <c r="BO777" s="267"/>
      <c r="BP777" s="267"/>
      <c r="BQ777" s="267"/>
      <c r="BR777" s="267"/>
      <c r="BS777" s="267"/>
      <c r="BT777" s="267"/>
      <c r="BU777" s="267"/>
      <c r="BV777" s="267"/>
      <c r="BW777" s="267"/>
      <c r="BX777" s="267"/>
      <c r="BY777" s="267"/>
      <c r="BZ777" s="267"/>
    </row>
    <row r="778" spans="1:78">
      <c r="A778" s="267"/>
      <c r="B778" s="267"/>
      <c r="C778" s="267"/>
      <c r="D778" s="267"/>
      <c r="E778" s="293"/>
      <c r="F778" s="293"/>
      <c r="G778" s="293"/>
      <c r="H778" s="267"/>
      <c r="I778" s="267"/>
      <c r="J778" s="267"/>
      <c r="K778" s="267"/>
      <c r="L778" s="267"/>
      <c r="M778" s="267"/>
      <c r="N778" s="267"/>
      <c r="O778" s="267"/>
      <c r="P778" s="267"/>
      <c r="Q778" s="267"/>
      <c r="R778" s="267"/>
      <c r="S778" s="267"/>
      <c r="T778" s="267"/>
      <c r="U778" s="267"/>
      <c r="V778" s="267"/>
      <c r="W778" s="267"/>
      <c r="X778" s="267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  <c r="AJ778" s="267"/>
      <c r="AK778" s="267"/>
      <c r="AL778" s="267"/>
      <c r="AM778" s="267"/>
      <c r="AN778" s="267"/>
      <c r="AO778" s="267"/>
      <c r="AP778" s="267"/>
      <c r="AQ778" s="267"/>
      <c r="AR778" s="267"/>
      <c r="AS778" s="267"/>
      <c r="AT778" s="267"/>
      <c r="AU778" s="267"/>
      <c r="AV778" s="267"/>
      <c r="AW778" s="267"/>
      <c r="AX778" s="267"/>
      <c r="AY778" s="267"/>
      <c r="AZ778" s="267"/>
      <c r="BA778" s="267"/>
      <c r="BB778" s="267"/>
      <c r="BC778" s="267"/>
      <c r="BD778" s="267"/>
      <c r="BE778" s="267"/>
      <c r="BF778" s="267"/>
      <c r="BG778" s="267"/>
      <c r="BH778" s="267"/>
      <c r="BI778" s="267"/>
      <c r="BJ778" s="267"/>
      <c r="BK778" s="267"/>
      <c r="BL778" s="267"/>
      <c r="BM778" s="267"/>
      <c r="BN778" s="267"/>
      <c r="BO778" s="267"/>
      <c r="BP778" s="267"/>
      <c r="BQ778" s="267"/>
      <c r="BR778" s="267"/>
      <c r="BS778" s="267"/>
      <c r="BT778" s="267"/>
      <c r="BU778" s="267"/>
      <c r="BV778" s="267"/>
      <c r="BW778" s="267"/>
      <c r="BX778" s="267"/>
      <c r="BY778" s="267"/>
      <c r="BZ778" s="267"/>
    </row>
    <row r="779" spans="1:78">
      <c r="A779" s="267"/>
      <c r="B779" s="267"/>
      <c r="C779" s="267"/>
      <c r="D779" s="267"/>
      <c r="E779" s="293"/>
      <c r="F779" s="293"/>
      <c r="G779" s="293"/>
      <c r="H779" s="267"/>
      <c r="I779" s="267"/>
      <c r="J779" s="267"/>
      <c r="K779" s="267"/>
      <c r="L779" s="267"/>
      <c r="M779" s="267"/>
      <c r="N779" s="267"/>
      <c r="O779" s="267"/>
      <c r="P779" s="267"/>
      <c r="Q779" s="267"/>
      <c r="R779" s="267"/>
      <c r="S779" s="267"/>
      <c r="T779" s="267"/>
      <c r="U779" s="267"/>
      <c r="V779" s="267"/>
      <c r="W779" s="267"/>
      <c r="X779" s="267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  <c r="AJ779" s="267"/>
      <c r="AK779" s="267"/>
      <c r="AL779" s="267"/>
      <c r="AM779" s="267"/>
      <c r="AN779" s="267"/>
      <c r="AO779" s="267"/>
      <c r="AP779" s="267"/>
      <c r="AQ779" s="267"/>
      <c r="AR779" s="267"/>
      <c r="AS779" s="267"/>
      <c r="AT779" s="267"/>
      <c r="AU779" s="267"/>
      <c r="AV779" s="267"/>
      <c r="AW779" s="267"/>
      <c r="AX779" s="267"/>
      <c r="AY779" s="267"/>
      <c r="AZ779" s="267"/>
      <c r="BA779" s="267"/>
      <c r="BB779" s="267"/>
      <c r="BC779" s="267"/>
      <c r="BD779" s="267"/>
      <c r="BE779" s="267"/>
      <c r="BF779" s="267"/>
      <c r="BG779" s="267"/>
      <c r="BH779" s="267"/>
      <c r="BI779" s="267"/>
      <c r="BJ779" s="267"/>
      <c r="BK779" s="267"/>
      <c r="BL779" s="267"/>
      <c r="BM779" s="267"/>
      <c r="BN779" s="267"/>
      <c r="BO779" s="267"/>
      <c r="BP779" s="267"/>
      <c r="BQ779" s="267"/>
      <c r="BR779" s="267"/>
      <c r="BS779" s="267"/>
      <c r="BT779" s="267"/>
      <c r="BU779" s="267"/>
      <c r="BV779" s="267"/>
      <c r="BW779" s="267"/>
      <c r="BX779" s="267"/>
      <c r="BY779" s="267"/>
      <c r="BZ779" s="267"/>
    </row>
    <row r="780" spans="1:78">
      <c r="A780" s="267"/>
      <c r="B780" s="267"/>
      <c r="C780" s="267"/>
      <c r="D780" s="267"/>
      <c r="E780" s="293"/>
      <c r="F780" s="293"/>
      <c r="G780" s="293"/>
      <c r="H780" s="267"/>
      <c r="I780" s="267"/>
      <c r="J780" s="267"/>
      <c r="K780" s="267"/>
      <c r="L780" s="267"/>
      <c r="M780" s="267"/>
      <c r="N780" s="267"/>
      <c r="O780" s="267"/>
      <c r="P780" s="267"/>
      <c r="Q780" s="267"/>
      <c r="R780" s="267"/>
      <c r="S780" s="267"/>
      <c r="T780" s="267"/>
      <c r="U780" s="267"/>
      <c r="V780" s="267"/>
      <c r="W780" s="267"/>
      <c r="X780" s="267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  <c r="AJ780" s="267"/>
      <c r="AK780" s="267"/>
      <c r="AL780" s="267"/>
      <c r="AM780" s="267"/>
      <c r="AN780" s="267"/>
      <c r="AO780" s="267"/>
      <c r="AP780" s="267"/>
      <c r="AQ780" s="267"/>
      <c r="AR780" s="267"/>
      <c r="AS780" s="267"/>
      <c r="AT780" s="267"/>
      <c r="AU780" s="267"/>
      <c r="AV780" s="267"/>
      <c r="AW780" s="267"/>
      <c r="AX780" s="267"/>
      <c r="AY780" s="267"/>
      <c r="AZ780" s="267"/>
      <c r="BA780" s="267"/>
      <c r="BB780" s="267"/>
      <c r="BC780" s="267"/>
      <c r="BD780" s="267"/>
      <c r="BE780" s="267"/>
      <c r="BF780" s="267"/>
      <c r="BG780" s="267"/>
      <c r="BH780" s="267"/>
      <c r="BI780" s="267"/>
      <c r="BJ780" s="267"/>
      <c r="BK780" s="267"/>
      <c r="BL780" s="267"/>
      <c r="BM780" s="267"/>
      <c r="BN780" s="267"/>
      <c r="BO780" s="267"/>
      <c r="BP780" s="267"/>
      <c r="BQ780" s="267"/>
      <c r="BR780" s="267"/>
      <c r="BS780" s="267"/>
      <c r="BT780" s="267"/>
      <c r="BU780" s="267"/>
      <c r="BV780" s="267"/>
      <c r="BW780" s="267"/>
      <c r="BX780" s="267"/>
      <c r="BY780" s="267"/>
      <c r="BZ780" s="267"/>
    </row>
    <row r="781" spans="1:78">
      <c r="A781" s="267"/>
      <c r="B781" s="267"/>
      <c r="C781" s="267"/>
      <c r="D781" s="267"/>
      <c r="E781" s="293"/>
      <c r="F781" s="293"/>
      <c r="G781" s="293"/>
      <c r="H781" s="267"/>
      <c r="I781" s="267"/>
      <c r="J781" s="267"/>
      <c r="K781" s="267"/>
      <c r="L781" s="267"/>
      <c r="M781" s="267"/>
      <c r="N781" s="267"/>
      <c r="O781" s="267"/>
      <c r="P781" s="267"/>
      <c r="Q781" s="267"/>
      <c r="R781" s="267"/>
      <c r="S781" s="267"/>
      <c r="T781" s="267"/>
      <c r="U781" s="267"/>
      <c r="V781" s="267"/>
      <c r="W781" s="267"/>
      <c r="X781" s="267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  <c r="AJ781" s="267"/>
      <c r="AK781" s="267"/>
      <c r="AL781" s="267"/>
      <c r="AM781" s="267"/>
      <c r="AN781" s="267"/>
      <c r="AO781" s="267"/>
      <c r="AP781" s="267"/>
      <c r="AQ781" s="267"/>
      <c r="AR781" s="267"/>
      <c r="AS781" s="267"/>
      <c r="AT781" s="267"/>
      <c r="AU781" s="267"/>
      <c r="AV781" s="267"/>
      <c r="AW781" s="267"/>
      <c r="AX781" s="267"/>
      <c r="AY781" s="267"/>
      <c r="AZ781" s="267"/>
      <c r="BA781" s="267"/>
      <c r="BB781" s="267"/>
      <c r="BC781" s="267"/>
      <c r="BD781" s="267"/>
      <c r="BE781" s="267"/>
      <c r="BF781" s="267"/>
      <c r="BG781" s="267"/>
      <c r="BH781" s="267"/>
      <c r="BI781" s="267"/>
      <c r="BJ781" s="267"/>
      <c r="BK781" s="267"/>
      <c r="BL781" s="267"/>
      <c r="BM781" s="267"/>
      <c r="BN781" s="267"/>
      <c r="BO781" s="267"/>
      <c r="BP781" s="267"/>
      <c r="BQ781" s="267"/>
      <c r="BR781" s="267"/>
      <c r="BS781" s="267"/>
      <c r="BT781" s="267"/>
      <c r="BU781" s="267"/>
      <c r="BV781" s="267"/>
      <c r="BW781" s="267"/>
      <c r="BX781" s="267"/>
      <c r="BY781" s="267"/>
      <c r="BZ781" s="267"/>
    </row>
    <row r="782" spans="1:78">
      <c r="A782" s="267"/>
      <c r="B782" s="267"/>
      <c r="C782" s="267"/>
      <c r="D782" s="267"/>
      <c r="E782" s="293"/>
      <c r="F782" s="293"/>
      <c r="G782" s="293"/>
      <c r="H782" s="267"/>
      <c r="I782" s="267"/>
      <c r="J782" s="267"/>
      <c r="K782" s="267"/>
      <c r="L782" s="267"/>
      <c r="M782" s="267"/>
      <c r="N782" s="267"/>
      <c r="O782" s="267"/>
      <c r="P782" s="267"/>
      <c r="Q782" s="267"/>
      <c r="R782" s="267"/>
      <c r="S782" s="267"/>
      <c r="T782" s="267"/>
      <c r="U782" s="267"/>
      <c r="V782" s="267"/>
      <c r="W782" s="267"/>
      <c r="X782" s="267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  <c r="AJ782" s="267"/>
      <c r="AK782" s="267"/>
      <c r="AL782" s="267"/>
      <c r="AM782" s="267"/>
      <c r="AN782" s="267"/>
      <c r="AO782" s="267"/>
      <c r="AP782" s="267"/>
      <c r="AQ782" s="267"/>
      <c r="AR782" s="267"/>
      <c r="AS782" s="267"/>
      <c r="AT782" s="267"/>
      <c r="AU782" s="267"/>
      <c r="AV782" s="267"/>
      <c r="AW782" s="267"/>
      <c r="AX782" s="267"/>
      <c r="AY782" s="267"/>
      <c r="AZ782" s="267"/>
      <c r="BA782" s="267"/>
      <c r="BB782" s="267"/>
      <c r="BC782" s="267"/>
      <c r="BD782" s="267"/>
      <c r="BE782" s="267"/>
      <c r="BF782" s="267"/>
      <c r="BG782" s="267"/>
      <c r="BH782" s="267"/>
      <c r="BI782" s="267"/>
      <c r="BJ782" s="267"/>
      <c r="BK782" s="267"/>
      <c r="BL782" s="267"/>
      <c r="BM782" s="267"/>
      <c r="BN782" s="267"/>
      <c r="BO782" s="267"/>
      <c r="BP782" s="267"/>
      <c r="BQ782" s="267"/>
      <c r="BR782" s="267"/>
      <c r="BS782" s="267"/>
      <c r="BT782" s="267"/>
      <c r="BU782" s="267"/>
      <c r="BV782" s="267"/>
      <c r="BW782" s="267"/>
      <c r="BX782" s="267"/>
      <c r="BY782" s="267"/>
      <c r="BZ782" s="267"/>
    </row>
    <row r="783" spans="1:78">
      <c r="A783" s="267"/>
      <c r="B783" s="267"/>
      <c r="C783" s="267"/>
      <c r="D783" s="267"/>
      <c r="E783" s="293"/>
      <c r="F783" s="293"/>
      <c r="G783" s="293"/>
      <c r="H783" s="267"/>
      <c r="I783" s="267"/>
      <c r="J783" s="267"/>
      <c r="K783" s="267"/>
      <c r="L783" s="267"/>
      <c r="M783" s="267"/>
      <c r="N783" s="267"/>
      <c r="O783" s="267"/>
      <c r="P783" s="267"/>
      <c r="Q783" s="267"/>
      <c r="R783" s="267"/>
      <c r="S783" s="267"/>
      <c r="T783" s="267"/>
      <c r="U783" s="267"/>
      <c r="V783" s="267"/>
      <c r="W783" s="267"/>
      <c r="X783" s="267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  <c r="AJ783" s="267"/>
      <c r="AK783" s="267"/>
      <c r="AL783" s="267"/>
      <c r="AM783" s="267"/>
      <c r="AN783" s="267"/>
      <c r="AO783" s="267"/>
      <c r="AP783" s="267"/>
      <c r="AQ783" s="267"/>
      <c r="AR783" s="267"/>
      <c r="AS783" s="267"/>
      <c r="AT783" s="267"/>
      <c r="AU783" s="267"/>
      <c r="AV783" s="267"/>
      <c r="AW783" s="267"/>
      <c r="AX783" s="267"/>
      <c r="AY783" s="267"/>
      <c r="AZ783" s="267"/>
      <c r="BA783" s="267"/>
      <c r="BB783" s="267"/>
      <c r="BC783" s="267"/>
      <c r="BD783" s="267"/>
      <c r="BE783" s="267"/>
      <c r="BF783" s="267"/>
      <c r="BG783" s="267"/>
      <c r="BH783" s="267"/>
      <c r="BI783" s="267"/>
      <c r="BJ783" s="267"/>
      <c r="BK783" s="267"/>
      <c r="BL783" s="267"/>
      <c r="BM783" s="267"/>
      <c r="BN783" s="267"/>
      <c r="BO783" s="267"/>
      <c r="BP783" s="267"/>
      <c r="BQ783" s="267"/>
      <c r="BR783" s="267"/>
      <c r="BS783" s="267"/>
      <c r="BT783" s="267"/>
      <c r="BU783" s="267"/>
      <c r="BV783" s="267"/>
      <c r="BW783" s="267"/>
      <c r="BX783" s="267"/>
      <c r="BY783" s="267"/>
      <c r="BZ783" s="267"/>
    </row>
    <row r="784" spans="1:78">
      <c r="A784" s="267"/>
      <c r="B784" s="267"/>
      <c r="C784" s="267"/>
      <c r="D784" s="267"/>
      <c r="E784" s="293"/>
      <c r="F784" s="293"/>
      <c r="G784" s="293"/>
      <c r="H784" s="267"/>
      <c r="I784" s="267"/>
      <c r="J784" s="267"/>
      <c r="K784" s="267"/>
      <c r="L784" s="267"/>
      <c r="M784" s="267"/>
      <c r="N784" s="267"/>
      <c r="O784" s="267"/>
      <c r="P784" s="267"/>
      <c r="Q784" s="267"/>
      <c r="R784" s="267"/>
      <c r="S784" s="267"/>
      <c r="T784" s="267"/>
      <c r="U784" s="267"/>
      <c r="V784" s="267"/>
      <c r="W784" s="267"/>
      <c r="X784" s="267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  <c r="AJ784" s="267"/>
      <c r="AK784" s="267"/>
      <c r="AL784" s="267"/>
      <c r="AM784" s="267"/>
      <c r="AN784" s="267"/>
      <c r="AO784" s="267"/>
      <c r="AP784" s="267"/>
      <c r="AQ784" s="267"/>
      <c r="AR784" s="267"/>
      <c r="AS784" s="267"/>
      <c r="AT784" s="267"/>
      <c r="AU784" s="267"/>
      <c r="AV784" s="267"/>
      <c r="AW784" s="267"/>
      <c r="AX784" s="267"/>
      <c r="AY784" s="267"/>
      <c r="AZ784" s="267"/>
      <c r="BA784" s="267"/>
      <c r="BB784" s="267"/>
      <c r="BC784" s="267"/>
      <c r="BD784" s="267"/>
      <c r="BE784" s="267"/>
      <c r="BF784" s="267"/>
      <c r="BG784" s="267"/>
      <c r="BH784" s="267"/>
      <c r="BI784" s="267"/>
      <c r="BJ784" s="267"/>
      <c r="BK784" s="267"/>
      <c r="BL784" s="267"/>
      <c r="BM784" s="267"/>
      <c r="BN784" s="267"/>
      <c r="BO784" s="267"/>
      <c r="BP784" s="267"/>
      <c r="BQ784" s="267"/>
      <c r="BR784" s="267"/>
      <c r="BS784" s="267"/>
      <c r="BT784" s="267"/>
      <c r="BU784" s="267"/>
      <c r="BV784" s="267"/>
      <c r="BW784" s="267"/>
      <c r="BX784" s="267"/>
      <c r="BY784" s="267"/>
      <c r="BZ784" s="267"/>
    </row>
    <row r="785" spans="1:78">
      <c r="A785" s="267"/>
      <c r="B785" s="267"/>
      <c r="C785" s="267"/>
      <c r="D785" s="267"/>
      <c r="E785" s="293"/>
      <c r="F785" s="293"/>
      <c r="G785" s="293"/>
      <c r="H785" s="267"/>
      <c r="I785" s="267"/>
      <c r="J785" s="267"/>
      <c r="K785" s="267"/>
      <c r="L785" s="267"/>
      <c r="M785" s="267"/>
      <c r="N785" s="267"/>
      <c r="O785" s="267"/>
      <c r="P785" s="267"/>
      <c r="Q785" s="267"/>
      <c r="R785" s="267"/>
      <c r="S785" s="267"/>
      <c r="T785" s="267"/>
      <c r="U785" s="267"/>
      <c r="V785" s="267"/>
      <c r="W785" s="267"/>
      <c r="X785" s="267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  <c r="AJ785" s="267"/>
      <c r="AK785" s="267"/>
      <c r="AL785" s="267"/>
      <c r="AM785" s="267"/>
      <c r="AN785" s="267"/>
      <c r="AO785" s="267"/>
      <c r="AP785" s="267"/>
      <c r="AQ785" s="267"/>
      <c r="AR785" s="267"/>
      <c r="AS785" s="267"/>
      <c r="AT785" s="267"/>
      <c r="AU785" s="267"/>
      <c r="AV785" s="267"/>
      <c r="AW785" s="267"/>
      <c r="AX785" s="267"/>
      <c r="AY785" s="267"/>
      <c r="AZ785" s="267"/>
      <c r="BA785" s="267"/>
      <c r="BB785" s="267"/>
      <c r="BC785" s="267"/>
      <c r="BD785" s="267"/>
      <c r="BE785" s="267"/>
      <c r="BF785" s="267"/>
      <c r="BG785" s="267"/>
      <c r="BH785" s="267"/>
      <c r="BI785" s="267"/>
      <c r="BJ785" s="267"/>
      <c r="BK785" s="267"/>
      <c r="BL785" s="267"/>
      <c r="BM785" s="267"/>
      <c r="BN785" s="267"/>
      <c r="BO785" s="267"/>
      <c r="BP785" s="267"/>
      <c r="BQ785" s="267"/>
      <c r="BR785" s="267"/>
      <c r="BS785" s="267"/>
      <c r="BT785" s="267"/>
      <c r="BU785" s="267"/>
      <c r="BV785" s="267"/>
      <c r="BW785" s="267"/>
      <c r="BX785" s="267"/>
      <c r="BY785" s="267"/>
      <c r="BZ785" s="267"/>
    </row>
    <row r="786" spans="1:78">
      <c r="A786" s="267"/>
      <c r="B786" s="267"/>
      <c r="C786" s="267"/>
      <c r="D786" s="267"/>
      <c r="E786" s="293"/>
      <c r="F786" s="293"/>
      <c r="G786" s="293"/>
      <c r="H786" s="267"/>
      <c r="I786" s="267"/>
      <c r="J786" s="267"/>
      <c r="K786" s="267"/>
      <c r="L786" s="267"/>
      <c r="M786" s="267"/>
      <c r="N786" s="267"/>
      <c r="O786" s="267"/>
      <c r="P786" s="267"/>
      <c r="Q786" s="267"/>
      <c r="R786" s="267"/>
      <c r="S786" s="267"/>
      <c r="T786" s="267"/>
      <c r="U786" s="267"/>
      <c r="V786" s="267"/>
      <c r="W786" s="267"/>
      <c r="X786" s="267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  <c r="AJ786" s="267"/>
      <c r="AK786" s="267"/>
      <c r="AL786" s="267"/>
      <c r="AM786" s="267"/>
      <c r="AN786" s="267"/>
      <c r="AO786" s="267"/>
      <c r="AP786" s="267"/>
      <c r="AQ786" s="267"/>
      <c r="AR786" s="267"/>
      <c r="AS786" s="267"/>
      <c r="AT786" s="267"/>
      <c r="AU786" s="267"/>
      <c r="AV786" s="267"/>
      <c r="AW786" s="267"/>
      <c r="AX786" s="267"/>
      <c r="AY786" s="267"/>
      <c r="AZ786" s="267"/>
      <c r="BA786" s="267"/>
      <c r="BB786" s="267"/>
      <c r="BC786" s="267"/>
      <c r="BD786" s="267"/>
      <c r="BE786" s="267"/>
      <c r="BF786" s="267"/>
      <c r="BG786" s="267"/>
      <c r="BH786" s="267"/>
      <c r="BI786" s="267"/>
      <c r="BJ786" s="267"/>
      <c r="BK786" s="267"/>
      <c r="BL786" s="267"/>
      <c r="BM786" s="267"/>
      <c r="BN786" s="267"/>
      <c r="BO786" s="267"/>
      <c r="BP786" s="267"/>
      <c r="BQ786" s="267"/>
      <c r="BR786" s="267"/>
      <c r="BS786" s="267"/>
      <c r="BT786" s="267"/>
      <c r="BU786" s="267"/>
      <c r="BV786" s="267"/>
      <c r="BW786" s="267"/>
      <c r="BX786" s="267"/>
      <c r="BY786" s="267"/>
      <c r="BZ786" s="267"/>
    </row>
    <row r="787" spans="1:78">
      <c r="A787" s="267"/>
      <c r="B787" s="267"/>
      <c r="C787" s="267"/>
      <c r="D787" s="267"/>
      <c r="E787" s="293"/>
      <c r="F787" s="293"/>
      <c r="G787" s="293"/>
      <c r="H787" s="267"/>
      <c r="I787" s="267"/>
      <c r="J787" s="267"/>
      <c r="K787" s="267"/>
      <c r="L787" s="267"/>
      <c r="M787" s="267"/>
      <c r="N787" s="267"/>
      <c r="O787" s="267"/>
      <c r="P787" s="267"/>
      <c r="Q787" s="267"/>
      <c r="R787" s="267"/>
      <c r="S787" s="267"/>
      <c r="T787" s="267"/>
      <c r="U787" s="267"/>
      <c r="V787" s="267"/>
      <c r="W787" s="267"/>
      <c r="X787" s="267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  <c r="AJ787" s="267"/>
      <c r="AK787" s="267"/>
      <c r="AL787" s="267"/>
      <c r="AM787" s="267"/>
      <c r="AN787" s="267"/>
      <c r="AO787" s="267"/>
      <c r="AP787" s="267"/>
      <c r="AQ787" s="267"/>
      <c r="AR787" s="267"/>
      <c r="AS787" s="267"/>
      <c r="AT787" s="267"/>
      <c r="AU787" s="267"/>
      <c r="AV787" s="267"/>
      <c r="AW787" s="267"/>
      <c r="AX787" s="267"/>
      <c r="AY787" s="267"/>
      <c r="AZ787" s="267"/>
      <c r="BA787" s="267"/>
      <c r="BB787" s="267"/>
      <c r="BC787" s="267"/>
      <c r="BD787" s="267"/>
      <c r="BE787" s="267"/>
      <c r="BF787" s="267"/>
      <c r="BG787" s="267"/>
      <c r="BH787" s="267"/>
      <c r="BI787" s="267"/>
      <c r="BJ787" s="267"/>
      <c r="BK787" s="267"/>
      <c r="BL787" s="267"/>
      <c r="BM787" s="267"/>
      <c r="BN787" s="267"/>
      <c r="BO787" s="267"/>
      <c r="BP787" s="267"/>
      <c r="BQ787" s="267"/>
      <c r="BR787" s="267"/>
      <c r="BS787" s="267"/>
      <c r="BT787" s="267"/>
      <c r="BU787" s="267"/>
      <c r="BV787" s="267"/>
      <c r="BW787" s="267"/>
      <c r="BX787" s="267"/>
      <c r="BY787" s="267"/>
      <c r="BZ787" s="267"/>
    </row>
    <row r="788" spans="1:78">
      <c r="A788" s="267"/>
      <c r="B788" s="267"/>
      <c r="C788" s="267"/>
      <c r="D788" s="267"/>
      <c r="E788" s="293"/>
      <c r="F788" s="293"/>
      <c r="G788" s="293"/>
      <c r="H788" s="267"/>
      <c r="I788" s="267"/>
      <c r="J788" s="267"/>
      <c r="K788" s="267"/>
      <c r="L788" s="267"/>
      <c r="M788" s="267"/>
      <c r="N788" s="267"/>
      <c r="O788" s="267"/>
      <c r="P788" s="267"/>
      <c r="Q788" s="267"/>
      <c r="R788" s="267"/>
      <c r="S788" s="267"/>
      <c r="T788" s="267"/>
      <c r="U788" s="267"/>
      <c r="V788" s="267"/>
      <c r="W788" s="267"/>
      <c r="X788" s="267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  <c r="AJ788" s="267"/>
      <c r="AK788" s="267"/>
      <c r="AL788" s="267"/>
      <c r="AM788" s="267"/>
      <c r="AN788" s="267"/>
      <c r="AO788" s="267"/>
      <c r="AP788" s="267"/>
      <c r="AQ788" s="267"/>
      <c r="AR788" s="267"/>
      <c r="AS788" s="267"/>
      <c r="AT788" s="267"/>
      <c r="AU788" s="267"/>
      <c r="AV788" s="267"/>
      <c r="AW788" s="267"/>
      <c r="AX788" s="267"/>
      <c r="AY788" s="267"/>
      <c r="AZ788" s="267"/>
      <c r="BA788" s="267"/>
      <c r="BB788" s="267"/>
      <c r="BC788" s="267"/>
      <c r="BD788" s="267"/>
      <c r="BE788" s="267"/>
      <c r="BF788" s="267"/>
      <c r="BG788" s="267"/>
      <c r="BH788" s="267"/>
      <c r="BI788" s="267"/>
      <c r="BJ788" s="267"/>
      <c r="BK788" s="267"/>
      <c r="BL788" s="267"/>
      <c r="BM788" s="267"/>
      <c r="BN788" s="267"/>
      <c r="BO788" s="267"/>
      <c r="BP788" s="267"/>
      <c r="BQ788" s="267"/>
      <c r="BR788" s="267"/>
      <c r="BS788" s="267"/>
      <c r="BT788" s="267"/>
      <c r="BU788" s="267"/>
      <c r="BV788" s="267"/>
      <c r="BW788" s="267"/>
      <c r="BX788" s="267"/>
      <c r="BY788" s="267"/>
      <c r="BZ788" s="267"/>
    </row>
    <row r="789" spans="1:78">
      <c r="A789" s="267"/>
      <c r="B789" s="267"/>
      <c r="C789" s="267"/>
      <c r="D789" s="267"/>
      <c r="E789" s="293"/>
      <c r="F789" s="293"/>
      <c r="G789" s="293"/>
      <c r="H789" s="267"/>
      <c r="I789" s="267"/>
      <c r="J789" s="267"/>
      <c r="K789" s="267"/>
      <c r="L789" s="267"/>
      <c r="M789" s="267"/>
      <c r="N789" s="267"/>
      <c r="O789" s="267"/>
      <c r="P789" s="267"/>
      <c r="Q789" s="267"/>
      <c r="R789" s="267"/>
      <c r="S789" s="267"/>
      <c r="T789" s="267"/>
      <c r="U789" s="267"/>
      <c r="V789" s="267"/>
      <c r="W789" s="267"/>
      <c r="X789" s="267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  <c r="AJ789" s="267"/>
      <c r="AK789" s="267"/>
      <c r="AL789" s="267"/>
      <c r="AM789" s="267"/>
      <c r="AN789" s="267"/>
      <c r="AO789" s="267"/>
      <c r="AP789" s="267"/>
      <c r="AQ789" s="267"/>
      <c r="AR789" s="267"/>
      <c r="AS789" s="267"/>
      <c r="AT789" s="267"/>
      <c r="AU789" s="267"/>
      <c r="AV789" s="267"/>
      <c r="AW789" s="267"/>
      <c r="AX789" s="267"/>
      <c r="AY789" s="267"/>
      <c r="AZ789" s="267"/>
      <c r="BA789" s="267"/>
      <c r="BB789" s="267"/>
      <c r="BC789" s="267"/>
      <c r="BD789" s="267"/>
      <c r="BE789" s="267"/>
      <c r="BF789" s="267"/>
      <c r="BG789" s="267"/>
      <c r="BH789" s="267"/>
      <c r="BI789" s="267"/>
      <c r="BJ789" s="267"/>
      <c r="BK789" s="267"/>
      <c r="BL789" s="267"/>
      <c r="BM789" s="267"/>
      <c r="BN789" s="267"/>
      <c r="BO789" s="267"/>
      <c r="BP789" s="267"/>
      <c r="BQ789" s="267"/>
      <c r="BR789" s="267"/>
      <c r="BS789" s="267"/>
      <c r="BT789" s="267"/>
      <c r="BU789" s="267"/>
      <c r="BV789" s="267"/>
      <c r="BW789" s="267"/>
      <c r="BX789" s="267"/>
      <c r="BY789" s="267"/>
      <c r="BZ789" s="267"/>
    </row>
    <row r="790" spans="1:78">
      <c r="A790" s="267"/>
      <c r="B790" s="267"/>
      <c r="C790" s="267"/>
      <c r="D790" s="267"/>
      <c r="E790" s="293"/>
      <c r="F790" s="293"/>
      <c r="G790" s="293"/>
      <c r="H790" s="267"/>
      <c r="I790" s="267"/>
      <c r="J790" s="267"/>
      <c r="K790" s="267"/>
      <c r="L790" s="267"/>
      <c r="M790" s="267"/>
      <c r="N790" s="267"/>
      <c r="O790" s="267"/>
      <c r="P790" s="267"/>
      <c r="Q790" s="267"/>
      <c r="R790" s="267"/>
      <c r="S790" s="267"/>
      <c r="T790" s="267"/>
      <c r="U790" s="267"/>
      <c r="V790" s="267"/>
      <c r="W790" s="267"/>
      <c r="X790" s="267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  <c r="AJ790" s="267"/>
      <c r="AK790" s="267"/>
      <c r="AL790" s="267"/>
      <c r="AM790" s="267"/>
      <c r="AN790" s="267"/>
      <c r="AO790" s="267"/>
      <c r="AP790" s="267"/>
      <c r="AQ790" s="267"/>
      <c r="AR790" s="267"/>
      <c r="AS790" s="267"/>
      <c r="AT790" s="267"/>
      <c r="AU790" s="267"/>
      <c r="AV790" s="267"/>
      <c r="AW790" s="267"/>
      <c r="AX790" s="267"/>
      <c r="AY790" s="267"/>
      <c r="AZ790" s="267"/>
      <c r="BA790" s="267"/>
      <c r="BB790" s="267"/>
      <c r="BC790" s="267"/>
      <c r="BD790" s="267"/>
      <c r="BE790" s="267"/>
      <c r="BF790" s="267"/>
      <c r="BG790" s="267"/>
      <c r="BH790" s="267"/>
      <c r="BI790" s="267"/>
      <c r="BJ790" s="267"/>
      <c r="BK790" s="267"/>
      <c r="BL790" s="267"/>
      <c r="BM790" s="267"/>
      <c r="BN790" s="267"/>
      <c r="BO790" s="267"/>
      <c r="BP790" s="267"/>
      <c r="BQ790" s="267"/>
      <c r="BR790" s="267"/>
      <c r="BS790" s="267"/>
      <c r="BT790" s="267"/>
      <c r="BU790" s="267"/>
      <c r="BV790" s="267"/>
      <c r="BW790" s="267"/>
      <c r="BX790" s="267"/>
      <c r="BY790" s="267"/>
      <c r="BZ790" s="267"/>
    </row>
    <row r="791" spans="1:78">
      <c r="A791" s="267"/>
      <c r="B791" s="267"/>
      <c r="C791" s="267"/>
      <c r="D791" s="267"/>
      <c r="E791" s="293"/>
      <c r="F791" s="293"/>
      <c r="G791" s="293"/>
      <c r="H791" s="267"/>
      <c r="I791" s="267"/>
      <c r="J791" s="267"/>
      <c r="K791" s="267"/>
      <c r="L791" s="267"/>
      <c r="M791" s="267"/>
      <c r="N791" s="267"/>
      <c r="O791" s="267"/>
      <c r="P791" s="267"/>
      <c r="Q791" s="267"/>
      <c r="R791" s="267"/>
      <c r="S791" s="267"/>
      <c r="T791" s="267"/>
      <c r="U791" s="267"/>
      <c r="V791" s="267"/>
      <c r="W791" s="267"/>
      <c r="X791" s="267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  <c r="AJ791" s="267"/>
      <c r="AK791" s="267"/>
      <c r="AL791" s="267"/>
      <c r="AM791" s="267"/>
      <c r="AN791" s="267"/>
      <c r="AO791" s="267"/>
      <c r="AP791" s="267"/>
      <c r="AQ791" s="267"/>
      <c r="AR791" s="267"/>
      <c r="AS791" s="267"/>
      <c r="AT791" s="267"/>
      <c r="AU791" s="267"/>
      <c r="AV791" s="267"/>
      <c r="AW791" s="267"/>
      <c r="AX791" s="267"/>
      <c r="AY791" s="267"/>
      <c r="AZ791" s="267"/>
      <c r="BA791" s="267"/>
      <c r="BB791" s="267"/>
      <c r="BC791" s="267"/>
      <c r="BD791" s="267"/>
      <c r="BE791" s="267"/>
      <c r="BF791" s="267"/>
      <c r="BG791" s="267"/>
      <c r="BH791" s="267"/>
      <c r="BI791" s="267"/>
      <c r="BJ791" s="267"/>
      <c r="BK791" s="267"/>
      <c r="BL791" s="267"/>
      <c r="BM791" s="267"/>
      <c r="BN791" s="267"/>
      <c r="BO791" s="267"/>
      <c r="BP791" s="267"/>
      <c r="BQ791" s="267"/>
      <c r="BR791" s="267"/>
      <c r="BS791" s="267"/>
      <c r="BT791" s="267"/>
      <c r="BU791" s="267"/>
      <c r="BV791" s="267"/>
      <c r="BW791" s="267"/>
      <c r="BX791" s="267"/>
      <c r="BY791" s="267"/>
      <c r="BZ791" s="267"/>
    </row>
    <row r="792" spans="1:78">
      <c r="A792" s="267"/>
      <c r="B792" s="267"/>
      <c r="C792" s="267"/>
      <c r="D792" s="267"/>
      <c r="E792" s="293"/>
      <c r="F792" s="293"/>
      <c r="G792" s="293"/>
      <c r="H792" s="267"/>
      <c r="I792" s="267"/>
      <c r="J792" s="267"/>
      <c r="K792" s="267"/>
      <c r="L792" s="267"/>
      <c r="M792" s="267"/>
      <c r="N792" s="267"/>
      <c r="O792" s="267"/>
      <c r="P792" s="267"/>
      <c r="Q792" s="267"/>
      <c r="R792" s="267"/>
      <c r="S792" s="267"/>
      <c r="T792" s="267"/>
      <c r="U792" s="267"/>
      <c r="V792" s="267"/>
      <c r="W792" s="267"/>
      <c r="X792" s="267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  <c r="AJ792" s="267"/>
      <c r="AK792" s="267"/>
      <c r="AL792" s="267"/>
      <c r="AM792" s="267"/>
      <c r="AN792" s="267"/>
      <c r="AO792" s="267"/>
      <c r="AP792" s="267"/>
      <c r="AQ792" s="267"/>
      <c r="AR792" s="267"/>
      <c r="AS792" s="267"/>
      <c r="AT792" s="267"/>
      <c r="AU792" s="267"/>
      <c r="AV792" s="267"/>
      <c r="AW792" s="267"/>
      <c r="AX792" s="267"/>
      <c r="AY792" s="267"/>
      <c r="AZ792" s="267"/>
      <c r="BA792" s="267"/>
      <c r="BB792" s="267"/>
      <c r="BC792" s="267"/>
      <c r="BD792" s="267"/>
      <c r="BE792" s="267"/>
      <c r="BF792" s="267"/>
      <c r="BG792" s="267"/>
      <c r="BH792" s="267"/>
      <c r="BI792" s="267"/>
      <c r="BJ792" s="267"/>
      <c r="BK792" s="267"/>
      <c r="BL792" s="267"/>
      <c r="BM792" s="267"/>
      <c r="BN792" s="267"/>
      <c r="BO792" s="267"/>
      <c r="BP792" s="267"/>
      <c r="BQ792" s="267"/>
      <c r="BR792" s="267"/>
      <c r="BS792" s="267"/>
      <c r="BT792" s="267"/>
      <c r="BU792" s="267"/>
      <c r="BV792" s="267"/>
      <c r="BW792" s="267"/>
      <c r="BX792" s="267"/>
      <c r="BY792" s="267"/>
      <c r="BZ792" s="267"/>
    </row>
    <row r="793" spans="1:78">
      <c r="A793" s="267"/>
      <c r="B793" s="267"/>
      <c r="C793" s="267"/>
      <c r="D793" s="267"/>
      <c r="E793" s="293"/>
      <c r="F793" s="293"/>
      <c r="G793" s="293"/>
      <c r="H793" s="267"/>
      <c r="I793" s="267"/>
      <c r="J793" s="267"/>
      <c r="K793" s="267"/>
      <c r="L793" s="267"/>
      <c r="M793" s="267"/>
      <c r="N793" s="267"/>
      <c r="O793" s="267"/>
      <c r="P793" s="267"/>
      <c r="Q793" s="267"/>
      <c r="R793" s="267"/>
      <c r="S793" s="267"/>
      <c r="T793" s="267"/>
      <c r="U793" s="267"/>
      <c r="V793" s="267"/>
      <c r="W793" s="267"/>
      <c r="X793" s="267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  <c r="AJ793" s="267"/>
      <c r="AK793" s="267"/>
      <c r="AL793" s="267"/>
      <c r="AM793" s="267"/>
      <c r="AN793" s="267"/>
      <c r="AO793" s="267"/>
      <c r="AP793" s="267"/>
      <c r="AQ793" s="267"/>
      <c r="AR793" s="267"/>
      <c r="AS793" s="267"/>
      <c r="AT793" s="267"/>
      <c r="AU793" s="267"/>
      <c r="AV793" s="267"/>
      <c r="AW793" s="267"/>
      <c r="AX793" s="267"/>
      <c r="AY793" s="267"/>
      <c r="AZ793" s="267"/>
      <c r="BA793" s="267"/>
      <c r="BB793" s="267"/>
      <c r="BC793" s="267"/>
      <c r="BD793" s="267"/>
      <c r="BE793" s="267"/>
      <c r="BF793" s="267"/>
      <c r="BG793" s="267"/>
      <c r="BH793" s="267"/>
      <c r="BI793" s="267"/>
      <c r="BJ793" s="267"/>
      <c r="BK793" s="267"/>
      <c r="BL793" s="267"/>
      <c r="BM793" s="267"/>
      <c r="BN793" s="267"/>
      <c r="BO793" s="267"/>
      <c r="BP793" s="267"/>
      <c r="BQ793" s="267"/>
      <c r="BR793" s="267"/>
      <c r="BS793" s="267"/>
      <c r="BT793" s="267"/>
      <c r="BU793" s="267"/>
      <c r="BV793" s="267"/>
      <c r="BW793" s="267"/>
      <c r="BX793" s="267"/>
      <c r="BY793" s="267"/>
      <c r="BZ793" s="267"/>
    </row>
    <row r="794" spans="1:78">
      <c r="A794" s="267"/>
      <c r="B794" s="267"/>
      <c r="C794" s="267"/>
      <c r="D794" s="267"/>
      <c r="E794" s="293"/>
      <c r="F794" s="293"/>
      <c r="G794" s="293"/>
      <c r="H794" s="267"/>
      <c r="I794" s="267"/>
      <c r="J794" s="267"/>
      <c r="K794" s="267"/>
      <c r="L794" s="267"/>
      <c r="M794" s="267"/>
      <c r="N794" s="267"/>
      <c r="O794" s="267"/>
      <c r="P794" s="267"/>
      <c r="Q794" s="267"/>
      <c r="R794" s="267"/>
      <c r="S794" s="267"/>
      <c r="T794" s="267"/>
      <c r="U794" s="267"/>
      <c r="V794" s="267"/>
      <c r="W794" s="267"/>
      <c r="X794" s="267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  <c r="AJ794" s="267"/>
      <c r="AK794" s="267"/>
      <c r="AL794" s="267"/>
      <c r="AM794" s="267"/>
      <c r="AN794" s="267"/>
      <c r="AO794" s="267"/>
      <c r="AP794" s="267"/>
      <c r="AQ794" s="267"/>
      <c r="AR794" s="267"/>
      <c r="AS794" s="267"/>
      <c r="AT794" s="267"/>
      <c r="AU794" s="267"/>
      <c r="AV794" s="267"/>
      <c r="AW794" s="267"/>
      <c r="AX794" s="267"/>
      <c r="AY794" s="267"/>
      <c r="AZ794" s="267"/>
      <c r="BA794" s="267"/>
      <c r="BB794" s="267"/>
      <c r="BC794" s="267"/>
      <c r="BD794" s="267"/>
      <c r="BE794" s="267"/>
      <c r="BF794" s="267"/>
      <c r="BG794" s="267"/>
      <c r="BH794" s="267"/>
      <c r="BI794" s="267"/>
      <c r="BJ794" s="267"/>
      <c r="BK794" s="267"/>
      <c r="BL794" s="267"/>
      <c r="BM794" s="267"/>
      <c r="BN794" s="267"/>
      <c r="BO794" s="267"/>
      <c r="BP794" s="267"/>
      <c r="BQ794" s="267"/>
      <c r="BR794" s="267"/>
      <c r="BS794" s="267"/>
      <c r="BT794" s="267"/>
      <c r="BU794" s="267"/>
      <c r="BV794" s="267"/>
      <c r="BW794" s="267"/>
      <c r="BX794" s="267"/>
      <c r="BY794" s="267"/>
      <c r="BZ794" s="267"/>
    </row>
    <row r="795" spans="1:78">
      <c r="A795" s="267"/>
      <c r="B795" s="267"/>
      <c r="C795" s="267"/>
      <c r="D795" s="267"/>
      <c r="E795" s="293"/>
      <c r="F795" s="293"/>
      <c r="G795" s="293"/>
      <c r="H795" s="267"/>
      <c r="I795" s="267"/>
      <c r="J795" s="267"/>
      <c r="K795" s="267"/>
      <c r="L795" s="267"/>
      <c r="M795" s="267"/>
      <c r="N795" s="267"/>
      <c r="O795" s="267"/>
      <c r="P795" s="267"/>
      <c r="Q795" s="267"/>
      <c r="R795" s="267"/>
      <c r="S795" s="267"/>
      <c r="T795" s="267"/>
      <c r="U795" s="267"/>
      <c r="V795" s="267"/>
      <c r="W795" s="267"/>
      <c r="X795" s="267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  <c r="AJ795" s="267"/>
      <c r="AK795" s="267"/>
      <c r="AL795" s="267"/>
      <c r="AM795" s="267"/>
      <c r="AN795" s="267"/>
      <c r="AO795" s="267"/>
      <c r="AP795" s="267"/>
      <c r="AQ795" s="267"/>
      <c r="AR795" s="267"/>
      <c r="AS795" s="267"/>
      <c r="AT795" s="267"/>
      <c r="AU795" s="267"/>
      <c r="AV795" s="267"/>
      <c r="AW795" s="267"/>
      <c r="AX795" s="267"/>
      <c r="AY795" s="267"/>
      <c r="AZ795" s="267"/>
      <c r="BA795" s="267"/>
      <c r="BB795" s="267"/>
      <c r="BC795" s="267"/>
      <c r="BD795" s="267"/>
      <c r="BE795" s="267"/>
      <c r="BF795" s="267"/>
      <c r="BG795" s="267"/>
      <c r="BH795" s="267"/>
      <c r="BI795" s="267"/>
      <c r="BJ795" s="267"/>
      <c r="BK795" s="267"/>
      <c r="BL795" s="267"/>
      <c r="BM795" s="267"/>
      <c r="BN795" s="267"/>
      <c r="BO795" s="267"/>
      <c r="BP795" s="267"/>
      <c r="BQ795" s="267"/>
      <c r="BR795" s="267"/>
      <c r="BS795" s="267"/>
      <c r="BT795" s="267"/>
      <c r="BU795" s="267"/>
      <c r="BV795" s="267"/>
      <c r="BW795" s="267"/>
      <c r="BX795" s="267"/>
      <c r="BY795" s="267"/>
      <c r="BZ795" s="267"/>
    </row>
    <row r="796" spans="1:78">
      <c r="A796" s="267"/>
      <c r="B796" s="267"/>
      <c r="C796" s="267"/>
      <c r="D796" s="267"/>
      <c r="E796" s="293"/>
      <c r="F796" s="293"/>
      <c r="G796" s="293"/>
      <c r="H796" s="267"/>
      <c r="I796" s="267"/>
      <c r="J796" s="267"/>
      <c r="K796" s="267"/>
      <c r="L796" s="267"/>
      <c r="M796" s="267"/>
      <c r="N796" s="267"/>
      <c r="O796" s="267"/>
      <c r="P796" s="267"/>
      <c r="Q796" s="267"/>
      <c r="R796" s="267"/>
      <c r="S796" s="267"/>
      <c r="T796" s="267"/>
      <c r="U796" s="267"/>
      <c r="V796" s="267"/>
      <c r="W796" s="267"/>
      <c r="X796" s="267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  <c r="AJ796" s="267"/>
      <c r="AK796" s="267"/>
      <c r="AL796" s="267"/>
      <c r="AM796" s="267"/>
      <c r="AN796" s="267"/>
      <c r="AO796" s="267"/>
      <c r="AP796" s="267"/>
      <c r="AQ796" s="267"/>
      <c r="AR796" s="267"/>
      <c r="AS796" s="267"/>
      <c r="AT796" s="267"/>
      <c r="AU796" s="267"/>
      <c r="AV796" s="267"/>
      <c r="AW796" s="267"/>
      <c r="AX796" s="267"/>
      <c r="AY796" s="267"/>
      <c r="AZ796" s="267"/>
      <c r="BA796" s="267"/>
      <c r="BB796" s="267"/>
      <c r="BC796" s="267"/>
      <c r="BD796" s="267"/>
      <c r="BE796" s="267"/>
      <c r="BF796" s="267"/>
      <c r="BG796" s="267"/>
      <c r="BH796" s="267"/>
      <c r="BI796" s="267"/>
      <c r="BJ796" s="267"/>
      <c r="BK796" s="267"/>
      <c r="BL796" s="267"/>
      <c r="BM796" s="267"/>
      <c r="BN796" s="267"/>
      <c r="BO796" s="267"/>
      <c r="BP796" s="267"/>
      <c r="BQ796" s="267"/>
      <c r="BR796" s="267"/>
      <c r="BS796" s="267"/>
      <c r="BT796" s="267"/>
      <c r="BU796" s="267"/>
      <c r="BV796" s="267"/>
      <c r="BW796" s="267"/>
      <c r="BX796" s="267"/>
      <c r="BY796" s="267"/>
      <c r="BZ796" s="267"/>
    </row>
    <row r="797" spans="1:78">
      <c r="A797" s="267"/>
      <c r="B797" s="267"/>
      <c r="C797" s="267"/>
      <c r="D797" s="267"/>
      <c r="E797" s="293"/>
      <c r="F797" s="293"/>
      <c r="G797" s="293"/>
      <c r="H797" s="267"/>
      <c r="I797" s="267"/>
      <c r="J797" s="267"/>
      <c r="K797" s="267"/>
      <c r="L797" s="267"/>
      <c r="M797" s="267"/>
      <c r="N797" s="267"/>
      <c r="O797" s="267"/>
      <c r="P797" s="267"/>
      <c r="Q797" s="267"/>
      <c r="R797" s="267"/>
      <c r="S797" s="267"/>
      <c r="T797" s="267"/>
      <c r="U797" s="267"/>
      <c r="V797" s="267"/>
      <c r="W797" s="267"/>
      <c r="X797" s="267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  <c r="AJ797" s="267"/>
      <c r="AK797" s="267"/>
      <c r="AL797" s="267"/>
      <c r="AM797" s="267"/>
      <c r="AN797" s="267"/>
      <c r="AO797" s="267"/>
      <c r="AP797" s="267"/>
      <c r="AQ797" s="267"/>
      <c r="AR797" s="267"/>
      <c r="AS797" s="267"/>
      <c r="AT797" s="267"/>
      <c r="AU797" s="267"/>
      <c r="AV797" s="267"/>
      <c r="AW797" s="267"/>
      <c r="AX797" s="267"/>
      <c r="AY797" s="267"/>
      <c r="AZ797" s="267"/>
      <c r="BA797" s="267"/>
      <c r="BB797" s="267"/>
      <c r="BC797" s="267"/>
      <c r="BD797" s="267"/>
      <c r="BE797" s="267"/>
      <c r="BF797" s="267"/>
      <c r="BG797" s="267"/>
      <c r="BH797" s="267"/>
      <c r="BI797" s="267"/>
      <c r="BJ797" s="267"/>
      <c r="BK797" s="267"/>
      <c r="BL797" s="267"/>
      <c r="BM797" s="267"/>
      <c r="BN797" s="267"/>
      <c r="BO797" s="267"/>
      <c r="BP797" s="267"/>
      <c r="BQ797" s="267"/>
      <c r="BR797" s="267"/>
      <c r="BS797" s="267"/>
      <c r="BT797" s="267"/>
      <c r="BU797" s="267"/>
      <c r="BV797" s="267"/>
      <c r="BW797" s="267"/>
      <c r="BX797" s="267"/>
      <c r="BY797" s="267"/>
      <c r="BZ797" s="267"/>
    </row>
    <row r="798" spans="1:78">
      <c r="A798" s="267"/>
      <c r="B798" s="267"/>
      <c r="C798" s="267"/>
      <c r="D798" s="267"/>
      <c r="E798" s="293"/>
      <c r="F798" s="293"/>
      <c r="G798" s="293"/>
      <c r="H798" s="267"/>
      <c r="I798" s="267"/>
      <c r="J798" s="267"/>
      <c r="K798" s="267"/>
      <c r="L798" s="267"/>
      <c r="M798" s="267"/>
      <c r="N798" s="267"/>
      <c r="O798" s="267"/>
      <c r="P798" s="267"/>
      <c r="Q798" s="267"/>
      <c r="R798" s="267"/>
      <c r="S798" s="267"/>
      <c r="T798" s="267"/>
      <c r="U798" s="267"/>
      <c r="V798" s="267"/>
      <c r="W798" s="267"/>
      <c r="X798" s="267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  <c r="AJ798" s="267"/>
      <c r="AK798" s="267"/>
      <c r="AL798" s="267"/>
      <c r="AM798" s="267"/>
      <c r="AN798" s="267"/>
      <c r="AO798" s="267"/>
      <c r="AP798" s="267"/>
      <c r="AQ798" s="267"/>
      <c r="AR798" s="267"/>
      <c r="AS798" s="267"/>
      <c r="AT798" s="267"/>
      <c r="AU798" s="267"/>
      <c r="AV798" s="267"/>
      <c r="AW798" s="267"/>
      <c r="AX798" s="267"/>
      <c r="AY798" s="267"/>
      <c r="AZ798" s="267"/>
      <c r="BA798" s="267"/>
      <c r="BB798" s="267"/>
      <c r="BC798" s="267"/>
      <c r="BD798" s="267"/>
      <c r="BE798" s="267"/>
      <c r="BF798" s="267"/>
      <c r="BG798" s="267"/>
      <c r="BH798" s="267"/>
      <c r="BI798" s="267"/>
      <c r="BJ798" s="267"/>
      <c r="BK798" s="267"/>
      <c r="BL798" s="267"/>
      <c r="BM798" s="267"/>
      <c r="BN798" s="267"/>
      <c r="BO798" s="267"/>
      <c r="BP798" s="267"/>
      <c r="BQ798" s="267"/>
      <c r="BR798" s="267"/>
      <c r="BS798" s="267"/>
      <c r="BT798" s="267"/>
      <c r="BU798" s="267"/>
      <c r="BV798" s="267"/>
      <c r="BW798" s="267"/>
      <c r="BX798" s="267"/>
      <c r="BY798" s="267"/>
      <c r="BZ798" s="267"/>
    </row>
    <row r="799" spans="1:78">
      <c r="A799" s="267"/>
      <c r="B799" s="267"/>
      <c r="C799" s="267"/>
      <c r="D799" s="267"/>
      <c r="E799" s="293"/>
      <c r="F799" s="293"/>
      <c r="G799" s="293"/>
      <c r="H799" s="267"/>
      <c r="I799" s="267"/>
      <c r="J799" s="267"/>
      <c r="K799" s="267"/>
      <c r="L799" s="267"/>
      <c r="M799" s="267"/>
      <c r="N799" s="267"/>
      <c r="O799" s="267"/>
      <c r="P799" s="267"/>
      <c r="Q799" s="267"/>
      <c r="R799" s="267"/>
      <c r="S799" s="267"/>
      <c r="T799" s="267"/>
      <c r="U799" s="267"/>
      <c r="V799" s="267"/>
      <c r="W799" s="267"/>
      <c r="X799" s="267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  <c r="AJ799" s="267"/>
      <c r="AK799" s="267"/>
      <c r="AL799" s="267"/>
      <c r="AM799" s="267"/>
      <c r="AN799" s="267"/>
      <c r="AO799" s="267"/>
      <c r="AP799" s="267"/>
      <c r="AQ799" s="267"/>
      <c r="AR799" s="267"/>
      <c r="AS799" s="267"/>
      <c r="AT799" s="267"/>
      <c r="AU799" s="267"/>
      <c r="AV799" s="267"/>
      <c r="AW799" s="267"/>
      <c r="AX799" s="267"/>
      <c r="AY799" s="267"/>
      <c r="AZ799" s="267"/>
      <c r="BA799" s="267"/>
      <c r="BB799" s="267"/>
      <c r="BC799" s="267"/>
      <c r="BD799" s="267"/>
      <c r="BE799" s="267"/>
      <c r="BF799" s="267"/>
      <c r="BG799" s="267"/>
      <c r="BH799" s="267"/>
      <c r="BI799" s="267"/>
      <c r="BJ799" s="267"/>
      <c r="BK799" s="267"/>
      <c r="BL799" s="267"/>
      <c r="BM799" s="267"/>
      <c r="BN799" s="267"/>
      <c r="BO799" s="267"/>
      <c r="BP799" s="267"/>
      <c r="BQ799" s="267"/>
      <c r="BR799" s="267"/>
      <c r="BS799" s="267"/>
      <c r="BT799" s="267"/>
      <c r="BU799" s="267"/>
      <c r="BV799" s="267"/>
      <c r="BW799" s="267"/>
      <c r="BX799" s="267"/>
      <c r="BY799" s="267"/>
      <c r="BZ799" s="267"/>
    </row>
    <row r="800" spans="1:78">
      <c r="A800" s="267"/>
      <c r="B800" s="267"/>
      <c r="C800" s="267"/>
      <c r="D800" s="267"/>
      <c r="E800" s="293"/>
      <c r="F800" s="293"/>
      <c r="G800" s="293"/>
      <c r="H800" s="267"/>
      <c r="I800" s="267"/>
      <c r="J800" s="267"/>
      <c r="K800" s="267"/>
      <c r="L800" s="267"/>
      <c r="M800" s="267"/>
      <c r="N800" s="267"/>
      <c r="O800" s="267"/>
      <c r="P800" s="267"/>
      <c r="Q800" s="267"/>
      <c r="R800" s="267"/>
      <c r="S800" s="267"/>
      <c r="T800" s="267"/>
      <c r="U800" s="267"/>
      <c r="V800" s="267"/>
      <c r="W800" s="267"/>
      <c r="X800" s="267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  <c r="AJ800" s="267"/>
      <c r="AK800" s="267"/>
      <c r="AL800" s="267"/>
      <c r="AM800" s="267"/>
      <c r="AN800" s="267"/>
      <c r="AO800" s="267"/>
      <c r="AP800" s="267"/>
      <c r="AQ800" s="267"/>
      <c r="AR800" s="267"/>
      <c r="AS800" s="267"/>
      <c r="AT800" s="267"/>
      <c r="AU800" s="267"/>
      <c r="AV800" s="267"/>
      <c r="AW800" s="267"/>
      <c r="AX800" s="267"/>
      <c r="AY800" s="267"/>
      <c r="AZ800" s="267"/>
      <c r="BA800" s="267"/>
      <c r="BB800" s="267"/>
      <c r="BC800" s="267"/>
      <c r="BD800" s="267"/>
      <c r="BE800" s="267"/>
      <c r="BF800" s="267"/>
      <c r="BG800" s="267"/>
      <c r="BH800" s="267"/>
      <c r="BI800" s="267"/>
      <c r="BJ800" s="267"/>
      <c r="BK800" s="267"/>
      <c r="BL800" s="267"/>
      <c r="BM800" s="267"/>
      <c r="BN800" s="267"/>
      <c r="BO800" s="267"/>
      <c r="BP800" s="267"/>
      <c r="BQ800" s="267"/>
      <c r="BR800" s="267"/>
      <c r="BS800" s="267"/>
      <c r="BT800" s="267"/>
      <c r="BU800" s="267"/>
      <c r="BV800" s="267"/>
      <c r="BW800" s="267"/>
      <c r="BX800" s="267"/>
      <c r="BY800" s="267"/>
      <c r="BZ800" s="267"/>
    </row>
    <row r="801" spans="1:78">
      <c r="A801" s="267"/>
      <c r="B801" s="267"/>
      <c r="C801" s="267"/>
      <c r="D801" s="267"/>
      <c r="E801" s="293"/>
      <c r="F801" s="293"/>
      <c r="G801" s="293"/>
      <c r="H801" s="267"/>
      <c r="I801" s="267"/>
      <c r="J801" s="267"/>
      <c r="K801" s="267"/>
      <c r="L801" s="267"/>
      <c r="M801" s="267"/>
      <c r="N801" s="267"/>
      <c r="O801" s="267"/>
      <c r="P801" s="267"/>
      <c r="Q801" s="267"/>
      <c r="R801" s="267"/>
      <c r="S801" s="267"/>
      <c r="T801" s="267"/>
      <c r="U801" s="267"/>
      <c r="V801" s="267"/>
      <c r="W801" s="267"/>
      <c r="X801" s="267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  <c r="AJ801" s="267"/>
      <c r="AK801" s="267"/>
      <c r="AL801" s="267"/>
      <c r="AM801" s="267"/>
      <c r="AN801" s="267"/>
      <c r="AO801" s="267"/>
      <c r="AP801" s="267"/>
      <c r="AQ801" s="267"/>
      <c r="AR801" s="267"/>
      <c r="AS801" s="267"/>
      <c r="AT801" s="267"/>
      <c r="AU801" s="267"/>
      <c r="AV801" s="267"/>
      <c r="AW801" s="267"/>
      <c r="AX801" s="267"/>
      <c r="AY801" s="267"/>
      <c r="AZ801" s="267"/>
      <c r="BA801" s="267"/>
      <c r="BB801" s="267"/>
      <c r="BC801" s="267"/>
      <c r="BD801" s="267"/>
      <c r="BE801" s="267"/>
      <c r="BF801" s="267"/>
      <c r="BG801" s="267"/>
      <c r="BH801" s="267"/>
      <c r="BI801" s="267"/>
      <c r="BJ801" s="267"/>
      <c r="BK801" s="267"/>
      <c r="BL801" s="267"/>
      <c r="BM801" s="267"/>
      <c r="BN801" s="267"/>
      <c r="BO801" s="267"/>
      <c r="BP801" s="267"/>
      <c r="BQ801" s="267"/>
      <c r="BR801" s="267"/>
      <c r="BS801" s="267"/>
      <c r="BT801" s="267"/>
      <c r="BU801" s="267"/>
      <c r="BV801" s="267"/>
      <c r="BW801" s="267"/>
      <c r="BX801" s="267"/>
      <c r="BY801" s="267"/>
      <c r="BZ801" s="267"/>
    </row>
    <row r="802" spans="1:78">
      <c r="A802" s="267"/>
      <c r="B802" s="267"/>
      <c r="C802" s="267"/>
      <c r="D802" s="267"/>
      <c r="E802" s="293"/>
      <c r="F802" s="293"/>
      <c r="G802" s="293"/>
      <c r="H802" s="267"/>
      <c r="I802" s="267"/>
      <c r="J802" s="267"/>
      <c r="K802" s="267"/>
      <c r="L802" s="267"/>
      <c r="M802" s="267"/>
      <c r="N802" s="267"/>
      <c r="O802" s="267"/>
      <c r="P802" s="267"/>
      <c r="Q802" s="267"/>
      <c r="R802" s="267"/>
      <c r="S802" s="267"/>
      <c r="T802" s="267"/>
      <c r="U802" s="267"/>
      <c r="V802" s="267"/>
      <c r="W802" s="267"/>
      <c r="X802" s="267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  <c r="AJ802" s="267"/>
      <c r="AK802" s="267"/>
      <c r="AL802" s="267"/>
      <c r="AM802" s="267"/>
      <c r="AN802" s="267"/>
      <c r="AO802" s="267"/>
      <c r="AP802" s="267"/>
      <c r="AQ802" s="267"/>
      <c r="AR802" s="267"/>
      <c r="AS802" s="267"/>
      <c r="AT802" s="267"/>
      <c r="AU802" s="267"/>
      <c r="AV802" s="267"/>
      <c r="AW802" s="267"/>
      <c r="AX802" s="267"/>
      <c r="AY802" s="267"/>
      <c r="AZ802" s="267"/>
      <c r="BA802" s="267"/>
      <c r="BB802" s="267"/>
      <c r="BC802" s="267"/>
      <c r="BD802" s="267"/>
      <c r="BE802" s="267"/>
      <c r="BF802" s="267"/>
      <c r="BG802" s="267"/>
      <c r="BH802" s="267"/>
      <c r="BI802" s="267"/>
      <c r="BJ802" s="267"/>
      <c r="BK802" s="267"/>
      <c r="BL802" s="267"/>
      <c r="BM802" s="267"/>
      <c r="BN802" s="267"/>
      <c r="BO802" s="267"/>
      <c r="BP802" s="267"/>
      <c r="BQ802" s="267"/>
      <c r="BR802" s="267"/>
      <c r="BS802" s="267"/>
      <c r="BT802" s="267"/>
      <c r="BU802" s="267"/>
      <c r="BV802" s="267"/>
      <c r="BW802" s="267"/>
      <c r="BX802" s="267"/>
      <c r="BY802" s="267"/>
      <c r="BZ802" s="267"/>
    </row>
    <row r="803" spans="1:78">
      <c r="A803" s="267"/>
      <c r="B803" s="267"/>
      <c r="C803" s="267"/>
      <c r="D803" s="267"/>
      <c r="E803" s="293"/>
      <c r="F803" s="293"/>
      <c r="G803" s="293"/>
      <c r="H803" s="267"/>
      <c r="I803" s="267"/>
      <c r="J803" s="267"/>
      <c r="K803" s="267"/>
      <c r="L803" s="267"/>
      <c r="M803" s="267"/>
      <c r="N803" s="267"/>
      <c r="O803" s="267"/>
      <c r="P803" s="267"/>
      <c r="Q803" s="267"/>
      <c r="R803" s="267"/>
      <c r="S803" s="267"/>
      <c r="T803" s="267"/>
      <c r="U803" s="267"/>
      <c r="V803" s="267"/>
      <c r="W803" s="267"/>
      <c r="X803" s="267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  <c r="AJ803" s="267"/>
      <c r="AK803" s="267"/>
      <c r="AL803" s="267"/>
      <c r="AM803" s="267"/>
      <c r="AN803" s="267"/>
      <c r="AO803" s="267"/>
      <c r="AP803" s="267"/>
      <c r="AQ803" s="267"/>
      <c r="AR803" s="267"/>
      <c r="AS803" s="267"/>
      <c r="AT803" s="267"/>
      <c r="AU803" s="267"/>
      <c r="AV803" s="267"/>
      <c r="AW803" s="267"/>
      <c r="AX803" s="267"/>
      <c r="AY803" s="267"/>
      <c r="AZ803" s="267"/>
      <c r="BA803" s="267"/>
      <c r="BB803" s="267"/>
      <c r="BC803" s="267"/>
      <c r="BD803" s="267"/>
      <c r="BE803" s="267"/>
      <c r="BF803" s="267"/>
      <c r="BG803" s="267"/>
      <c r="BH803" s="267"/>
      <c r="BI803" s="267"/>
      <c r="BJ803" s="267"/>
      <c r="BK803" s="267"/>
      <c r="BL803" s="267"/>
      <c r="BM803" s="267"/>
      <c r="BN803" s="267"/>
      <c r="BO803" s="267"/>
      <c r="BP803" s="267"/>
      <c r="BQ803" s="267"/>
      <c r="BR803" s="267"/>
      <c r="BS803" s="267"/>
      <c r="BT803" s="267"/>
      <c r="BU803" s="267"/>
      <c r="BV803" s="267"/>
      <c r="BW803" s="267"/>
      <c r="BX803" s="267"/>
      <c r="BY803" s="267"/>
      <c r="BZ803" s="267"/>
    </row>
    <row r="804" spans="1:78">
      <c r="A804" s="267"/>
      <c r="B804" s="267"/>
      <c r="C804" s="267"/>
      <c r="D804" s="267"/>
      <c r="E804" s="293"/>
      <c r="F804" s="293"/>
      <c r="G804" s="293"/>
      <c r="H804" s="267"/>
      <c r="I804" s="267"/>
      <c r="J804" s="267"/>
      <c r="K804" s="267"/>
      <c r="L804" s="267"/>
      <c r="M804" s="267"/>
      <c r="N804" s="267"/>
      <c r="O804" s="267"/>
      <c r="P804" s="267"/>
      <c r="Q804" s="267"/>
      <c r="R804" s="267"/>
      <c r="S804" s="267"/>
      <c r="T804" s="267"/>
      <c r="U804" s="267"/>
      <c r="V804" s="267"/>
      <c r="W804" s="267"/>
      <c r="X804" s="267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  <c r="AJ804" s="267"/>
      <c r="AK804" s="267"/>
      <c r="AL804" s="267"/>
      <c r="AM804" s="267"/>
      <c r="AN804" s="267"/>
      <c r="AO804" s="267"/>
      <c r="AP804" s="267"/>
      <c r="AQ804" s="267"/>
      <c r="AR804" s="267"/>
      <c r="AS804" s="267"/>
      <c r="AT804" s="267"/>
      <c r="AU804" s="267"/>
      <c r="AV804" s="267"/>
      <c r="AW804" s="267"/>
      <c r="AX804" s="267"/>
      <c r="AY804" s="267"/>
      <c r="AZ804" s="267"/>
      <c r="BA804" s="267"/>
      <c r="BB804" s="267"/>
      <c r="BC804" s="267"/>
      <c r="BD804" s="267"/>
      <c r="BE804" s="267"/>
      <c r="BF804" s="267"/>
      <c r="BG804" s="267"/>
      <c r="BH804" s="267"/>
      <c r="BI804" s="267"/>
      <c r="BJ804" s="267"/>
      <c r="BK804" s="267"/>
      <c r="BL804" s="267"/>
      <c r="BM804" s="267"/>
      <c r="BN804" s="267"/>
      <c r="BO804" s="267"/>
      <c r="BP804" s="267"/>
      <c r="BQ804" s="267"/>
      <c r="BR804" s="267"/>
      <c r="BS804" s="267"/>
      <c r="BT804" s="267"/>
      <c r="BU804" s="267"/>
      <c r="BV804" s="267"/>
      <c r="BW804" s="267"/>
      <c r="BX804" s="267"/>
      <c r="BY804" s="267"/>
      <c r="BZ804" s="267"/>
    </row>
    <row r="805" spans="1:78">
      <c r="A805" s="267"/>
      <c r="B805" s="267"/>
      <c r="C805" s="267"/>
      <c r="D805" s="267"/>
      <c r="E805" s="293"/>
      <c r="F805" s="293"/>
      <c r="G805" s="293"/>
      <c r="H805" s="267"/>
      <c r="I805" s="267"/>
      <c r="J805" s="267"/>
      <c r="K805" s="267"/>
      <c r="L805" s="267"/>
      <c r="M805" s="267"/>
      <c r="N805" s="267"/>
      <c r="O805" s="267"/>
      <c r="P805" s="267"/>
      <c r="Q805" s="267"/>
      <c r="R805" s="267"/>
      <c r="S805" s="267"/>
      <c r="T805" s="267"/>
      <c r="U805" s="267"/>
      <c r="V805" s="267"/>
      <c r="W805" s="267"/>
      <c r="X805" s="267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  <c r="AJ805" s="267"/>
      <c r="AK805" s="267"/>
      <c r="AL805" s="267"/>
      <c r="AM805" s="267"/>
      <c r="AN805" s="267"/>
      <c r="AO805" s="267"/>
      <c r="AP805" s="267"/>
      <c r="AQ805" s="267"/>
      <c r="AR805" s="267"/>
      <c r="AS805" s="267"/>
      <c r="AT805" s="267"/>
      <c r="AU805" s="267"/>
      <c r="AV805" s="267"/>
      <c r="AW805" s="267"/>
      <c r="AX805" s="267"/>
      <c r="AY805" s="267"/>
      <c r="AZ805" s="267"/>
      <c r="BA805" s="267"/>
      <c r="BB805" s="267"/>
      <c r="BC805" s="267"/>
      <c r="BD805" s="267"/>
      <c r="BE805" s="267"/>
      <c r="BF805" s="267"/>
      <c r="BG805" s="267"/>
      <c r="BH805" s="267"/>
      <c r="BI805" s="267"/>
      <c r="BJ805" s="267"/>
      <c r="BK805" s="267"/>
      <c r="BL805" s="267"/>
      <c r="BM805" s="267"/>
      <c r="BN805" s="267"/>
      <c r="BO805" s="267"/>
      <c r="BP805" s="267"/>
      <c r="BQ805" s="267"/>
      <c r="BR805" s="267"/>
      <c r="BS805" s="267"/>
      <c r="BT805" s="267"/>
      <c r="BU805" s="267"/>
      <c r="BV805" s="267"/>
      <c r="BW805" s="267"/>
      <c r="BX805" s="267"/>
      <c r="BY805" s="267"/>
      <c r="BZ805" s="267"/>
    </row>
    <row r="806" spans="1:78">
      <c r="A806" s="267"/>
      <c r="B806" s="267"/>
      <c r="C806" s="267"/>
      <c r="D806" s="267"/>
      <c r="E806" s="293"/>
      <c r="F806" s="293"/>
      <c r="G806" s="293"/>
      <c r="H806" s="267"/>
      <c r="I806" s="267"/>
      <c r="J806" s="267"/>
      <c r="K806" s="267"/>
      <c r="L806" s="267"/>
      <c r="M806" s="267"/>
      <c r="N806" s="267"/>
      <c r="O806" s="267"/>
      <c r="P806" s="267"/>
      <c r="Q806" s="267"/>
      <c r="R806" s="267"/>
      <c r="S806" s="267"/>
      <c r="T806" s="267"/>
      <c r="U806" s="267"/>
      <c r="V806" s="267"/>
      <c r="W806" s="267"/>
      <c r="X806" s="267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  <c r="AJ806" s="267"/>
      <c r="AK806" s="267"/>
      <c r="AL806" s="267"/>
      <c r="AM806" s="267"/>
      <c r="AN806" s="267"/>
      <c r="AO806" s="267"/>
      <c r="AP806" s="267"/>
      <c r="AQ806" s="267"/>
      <c r="AR806" s="267"/>
      <c r="AS806" s="267"/>
      <c r="AT806" s="267"/>
      <c r="AU806" s="267"/>
      <c r="AV806" s="267"/>
      <c r="AW806" s="267"/>
      <c r="AX806" s="267"/>
      <c r="AY806" s="267"/>
      <c r="AZ806" s="267"/>
      <c r="BA806" s="267"/>
      <c r="BB806" s="267"/>
      <c r="BC806" s="267"/>
      <c r="BD806" s="267"/>
      <c r="BE806" s="267"/>
      <c r="BF806" s="267"/>
      <c r="BG806" s="267"/>
      <c r="BH806" s="267"/>
      <c r="BI806" s="267"/>
      <c r="BJ806" s="267"/>
      <c r="BK806" s="267"/>
      <c r="BL806" s="267"/>
      <c r="BM806" s="267"/>
      <c r="BN806" s="267"/>
      <c r="BO806" s="267"/>
      <c r="BP806" s="267"/>
      <c r="BQ806" s="267"/>
      <c r="BR806" s="267"/>
      <c r="BS806" s="267"/>
      <c r="BT806" s="267"/>
      <c r="BU806" s="267"/>
      <c r="BV806" s="267"/>
      <c r="BW806" s="267"/>
      <c r="BX806" s="267"/>
      <c r="BY806" s="267"/>
      <c r="BZ806" s="267"/>
    </row>
    <row r="807" spans="1:78">
      <c r="A807" s="267"/>
      <c r="B807" s="267"/>
      <c r="C807" s="267"/>
      <c r="D807" s="267"/>
      <c r="E807" s="293"/>
      <c r="F807" s="293"/>
      <c r="G807" s="293"/>
      <c r="H807" s="267"/>
      <c r="I807" s="267"/>
      <c r="J807" s="267"/>
      <c r="K807" s="267"/>
      <c r="L807" s="267"/>
      <c r="M807" s="267"/>
      <c r="N807" s="267"/>
      <c r="O807" s="267"/>
      <c r="P807" s="267"/>
      <c r="Q807" s="267"/>
      <c r="R807" s="267"/>
      <c r="S807" s="267"/>
      <c r="T807" s="267"/>
      <c r="U807" s="267"/>
      <c r="V807" s="267"/>
      <c r="W807" s="267"/>
      <c r="X807" s="267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  <c r="AJ807" s="267"/>
      <c r="AK807" s="267"/>
      <c r="AL807" s="267"/>
      <c r="AM807" s="267"/>
      <c r="AN807" s="267"/>
      <c r="AO807" s="267"/>
      <c r="AP807" s="267"/>
      <c r="AQ807" s="267"/>
      <c r="AR807" s="267"/>
      <c r="AS807" s="267"/>
      <c r="AT807" s="267"/>
      <c r="AU807" s="267"/>
      <c r="AV807" s="267"/>
      <c r="AW807" s="267"/>
      <c r="AX807" s="267"/>
      <c r="AY807" s="267"/>
      <c r="AZ807" s="267"/>
      <c r="BA807" s="267"/>
      <c r="BB807" s="267"/>
      <c r="BC807" s="267"/>
      <c r="BD807" s="267"/>
      <c r="BE807" s="267"/>
      <c r="BF807" s="267"/>
      <c r="BG807" s="267"/>
      <c r="BH807" s="267"/>
      <c r="BI807" s="267"/>
      <c r="BJ807" s="267"/>
      <c r="BK807" s="267"/>
      <c r="BL807" s="267"/>
      <c r="BM807" s="267"/>
      <c r="BN807" s="267"/>
      <c r="BO807" s="267"/>
      <c r="BP807" s="267"/>
      <c r="BQ807" s="267"/>
      <c r="BR807" s="267"/>
      <c r="BS807" s="267"/>
      <c r="BT807" s="267"/>
      <c r="BU807" s="267"/>
      <c r="BV807" s="267"/>
      <c r="BW807" s="267"/>
      <c r="BX807" s="267"/>
      <c r="BY807" s="267"/>
      <c r="BZ807" s="267"/>
    </row>
    <row r="808" spans="1:78">
      <c r="A808" s="267"/>
      <c r="B808" s="267"/>
      <c r="C808" s="267"/>
      <c r="D808" s="267"/>
      <c r="E808" s="293"/>
      <c r="F808" s="293"/>
      <c r="G808" s="293"/>
      <c r="H808" s="267"/>
      <c r="I808" s="267"/>
      <c r="J808" s="267"/>
      <c r="K808" s="267"/>
      <c r="L808" s="267"/>
      <c r="M808" s="267"/>
      <c r="N808" s="267"/>
      <c r="O808" s="267"/>
      <c r="P808" s="267"/>
      <c r="Q808" s="267"/>
      <c r="R808" s="267"/>
      <c r="S808" s="267"/>
      <c r="T808" s="267"/>
      <c r="U808" s="267"/>
      <c r="V808" s="267"/>
      <c r="W808" s="267"/>
      <c r="X808" s="267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  <c r="AJ808" s="267"/>
      <c r="AK808" s="267"/>
      <c r="AL808" s="267"/>
      <c r="AM808" s="267"/>
      <c r="AN808" s="267"/>
      <c r="AO808" s="267"/>
      <c r="AP808" s="267"/>
      <c r="AQ808" s="267"/>
      <c r="AR808" s="267"/>
      <c r="AS808" s="267"/>
      <c r="AT808" s="267"/>
      <c r="AU808" s="267"/>
      <c r="AV808" s="267"/>
      <c r="AW808" s="267"/>
      <c r="AX808" s="267"/>
      <c r="AY808" s="267"/>
      <c r="AZ808" s="267"/>
      <c r="BA808" s="267"/>
      <c r="BB808" s="267"/>
      <c r="BC808" s="267"/>
      <c r="BD808" s="267"/>
      <c r="BE808" s="267"/>
      <c r="BF808" s="267"/>
      <c r="BG808" s="267"/>
      <c r="BH808" s="267"/>
      <c r="BI808" s="267"/>
      <c r="BJ808" s="267"/>
      <c r="BK808" s="267"/>
      <c r="BL808" s="267"/>
      <c r="BM808" s="267"/>
      <c r="BN808" s="267"/>
      <c r="BO808" s="267"/>
      <c r="BP808" s="267"/>
      <c r="BQ808" s="267"/>
      <c r="BR808" s="267"/>
      <c r="BS808" s="267"/>
      <c r="BT808" s="267"/>
      <c r="BU808" s="267"/>
      <c r="BV808" s="267"/>
      <c r="BW808" s="267"/>
      <c r="BX808" s="267"/>
      <c r="BY808" s="267"/>
      <c r="BZ808" s="267"/>
    </row>
    <row r="809" spans="1:78">
      <c r="A809" s="267"/>
      <c r="B809" s="267"/>
      <c r="C809" s="267"/>
      <c r="D809" s="267"/>
      <c r="E809" s="293"/>
      <c r="F809" s="293"/>
      <c r="G809" s="293"/>
      <c r="H809" s="267"/>
      <c r="I809" s="267"/>
      <c r="J809" s="267"/>
      <c r="K809" s="267"/>
      <c r="L809" s="267"/>
      <c r="M809" s="267"/>
      <c r="N809" s="267"/>
      <c r="O809" s="267"/>
      <c r="P809" s="267"/>
      <c r="Q809" s="267"/>
      <c r="R809" s="267"/>
      <c r="S809" s="267"/>
      <c r="T809" s="267"/>
      <c r="U809" s="267"/>
      <c r="V809" s="267"/>
      <c r="W809" s="267"/>
      <c r="X809" s="267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  <c r="AJ809" s="267"/>
      <c r="AK809" s="267"/>
      <c r="AL809" s="267"/>
      <c r="AM809" s="267"/>
      <c r="AN809" s="267"/>
      <c r="AO809" s="267"/>
      <c r="AP809" s="267"/>
      <c r="AQ809" s="267"/>
      <c r="AR809" s="267"/>
      <c r="AS809" s="267"/>
      <c r="AT809" s="267"/>
      <c r="AU809" s="267"/>
      <c r="AV809" s="267"/>
      <c r="AW809" s="267"/>
      <c r="AX809" s="267"/>
      <c r="AY809" s="267"/>
      <c r="AZ809" s="267"/>
      <c r="BA809" s="267"/>
      <c r="BB809" s="267"/>
      <c r="BC809" s="267"/>
      <c r="BD809" s="267"/>
      <c r="BE809" s="267"/>
      <c r="BF809" s="267"/>
      <c r="BG809" s="267"/>
      <c r="BH809" s="267"/>
      <c r="BI809" s="267"/>
      <c r="BJ809" s="267"/>
      <c r="BK809" s="267"/>
      <c r="BL809" s="267"/>
      <c r="BM809" s="267"/>
      <c r="BN809" s="267"/>
      <c r="BO809" s="267"/>
      <c r="BP809" s="267"/>
      <c r="BQ809" s="267"/>
      <c r="BR809" s="267"/>
      <c r="BS809" s="267"/>
      <c r="BT809" s="267"/>
      <c r="BU809" s="267"/>
      <c r="BV809" s="267"/>
      <c r="BW809" s="267"/>
      <c r="BX809" s="267"/>
      <c r="BY809" s="267"/>
      <c r="BZ809" s="267"/>
    </row>
    <row r="810" spans="1:78">
      <c r="A810" s="267"/>
      <c r="B810" s="267"/>
      <c r="C810" s="267"/>
      <c r="D810" s="267"/>
      <c r="E810" s="293"/>
      <c r="F810" s="293"/>
      <c r="G810" s="293"/>
      <c r="H810" s="267"/>
      <c r="I810" s="267"/>
      <c r="J810" s="267"/>
      <c r="K810" s="267"/>
      <c r="L810" s="267"/>
      <c r="M810" s="267"/>
      <c r="N810" s="267"/>
      <c r="O810" s="267"/>
      <c r="P810" s="267"/>
      <c r="Q810" s="267"/>
      <c r="R810" s="267"/>
      <c r="S810" s="267"/>
      <c r="T810" s="267"/>
      <c r="U810" s="267"/>
      <c r="V810" s="267"/>
      <c r="W810" s="267"/>
      <c r="X810" s="267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  <c r="AJ810" s="267"/>
      <c r="AK810" s="267"/>
      <c r="AL810" s="267"/>
      <c r="AM810" s="267"/>
      <c r="AN810" s="267"/>
      <c r="AO810" s="267"/>
      <c r="AP810" s="267"/>
      <c r="AQ810" s="267"/>
      <c r="AR810" s="267"/>
      <c r="AS810" s="267"/>
      <c r="AT810" s="267"/>
      <c r="AU810" s="267"/>
      <c r="AV810" s="267"/>
      <c r="AW810" s="267"/>
      <c r="AX810" s="267"/>
      <c r="AY810" s="267"/>
      <c r="AZ810" s="267"/>
      <c r="BA810" s="267"/>
      <c r="BB810" s="267"/>
      <c r="BC810" s="267"/>
      <c r="BD810" s="267"/>
      <c r="BE810" s="267"/>
      <c r="BF810" s="267"/>
      <c r="BG810" s="267"/>
      <c r="BH810" s="267"/>
      <c r="BI810" s="267"/>
      <c r="BJ810" s="267"/>
      <c r="BK810" s="267"/>
      <c r="BL810" s="267"/>
      <c r="BM810" s="267"/>
      <c r="BN810" s="267"/>
      <c r="BO810" s="267"/>
      <c r="BP810" s="267"/>
      <c r="BQ810" s="267"/>
      <c r="BR810" s="267"/>
      <c r="BS810" s="267"/>
      <c r="BT810" s="267"/>
      <c r="BU810" s="267"/>
      <c r="BV810" s="267"/>
      <c r="BW810" s="267"/>
      <c r="BX810" s="267"/>
      <c r="BY810" s="267"/>
      <c r="BZ810" s="267"/>
    </row>
    <row r="811" spans="1:78">
      <c r="A811" s="267"/>
      <c r="B811" s="267"/>
      <c r="C811" s="267"/>
      <c r="D811" s="267"/>
      <c r="E811" s="293"/>
      <c r="F811" s="293"/>
      <c r="G811" s="293"/>
      <c r="H811" s="267"/>
      <c r="I811" s="267"/>
      <c r="J811" s="267"/>
      <c r="K811" s="267"/>
      <c r="L811" s="267"/>
      <c r="M811" s="267"/>
      <c r="N811" s="267"/>
      <c r="O811" s="267"/>
      <c r="P811" s="267"/>
      <c r="Q811" s="267"/>
      <c r="R811" s="267"/>
      <c r="S811" s="267"/>
      <c r="T811" s="267"/>
      <c r="U811" s="267"/>
      <c r="V811" s="267"/>
      <c r="W811" s="267"/>
      <c r="X811" s="267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  <c r="AJ811" s="267"/>
      <c r="AK811" s="267"/>
      <c r="AL811" s="267"/>
      <c r="AM811" s="267"/>
      <c r="AN811" s="267"/>
      <c r="AO811" s="267"/>
      <c r="AP811" s="267"/>
      <c r="AQ811" s="267"/>
      <c r="AR811" s="267"/>
      <c r="AS811" s="267"/>
      <c r="AT811" s="267"/>
      <c r="AU811" s="267"/>
      <c r="AV811" s="267"/>
      <c r="AW811" s="267"/>
      <c r="AX811" s="267"/>
      <c r="AY811" s="267"/>
      <c r="AZ811" s="267"/>
      <c r="BA811" s="267"/>
      <c r="BB811" s="267"/>
      <c r="BC811" s="267"/>
      <c r="BD811" s="267"/>
      <c r="BE811" s="267"/>
      <c r="BF811" s="267"/>
      <c r="BG811" s="267"/>
      <c r="BH811" s="267"/>
      <c r="BI811" s="267"/>
      <c r="BJ811" s="267"/>
      <c r="BK811" s="267"/>
      <c r="BL811" s="267"/>
      <c r="BM811" s="267"/>
      <c r="BN811" s="267"/>
      <c r="BO811" s="267"/>
      <c r="BP811" s="267"/>
      <c r="BQ811" s="267"/>
      <c r="BR811" s="267"/>
      <c r="BS811" s="267"/>
      <c r="BT811" s="267"/>
      <c r="BU811" s="267"/>
      <c r="BV811" s="267"/>
      <c r="BW811" s="267"/>
      <c r="BX811" s="267"/>
      <c r="BY811" s="267"/>
      <c r="BZ811" s="267"/>
    </row>
    <row r="812" spans="1:78">
      <c r="A812" s="267"/>
      <c r="B812" s="267"/>
      <c r="C812" s="267"/>
      <c r="D812" s="267"/>
      <c r="E812" s="293"/>
      <c r="F812" s="293"/>
      <c r="G812" s="293"/>
      <c r="H812" s="267"/>
      <c r="I812" s="267"/>
      <c r="J812" s="267"/>
      <c r="K812" s="267"/>
      <c r="L812" s="267"/>
      <c r="M812" s="267"/>
      <c r="N812" s="267"/>
      <c r="O812" s="267"/>
      <c r="P812" s="267"/>
      <c r="Q812" s="267"/>
      <c r="R812" s="267"/>
      <c r="S812" s="267"/>
      <c r="T812" s="267"/>
      <c r="U812" s="267"/>
      <c r="V812" s="267"/>
      <c r="W812" s="267"/>
      <c r="X812" s="267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  <c r="AJ812" s="267"/>
      <c r="AK812" s="267"/>
      <c r="AL812" s="267"/>
      <c r="AM812" s="267"/>
      <c r="AN812" s="267"/>
      <c r="AO812" s="267"/>
      <c r="AP812" s="267"/>
      <c r="AQ812" s="267"/>
      <c r="AR812" s="267"/>
      <c r="AS812" s="267"/>
      <c r="AT812" s="267"/>
      <c r="AU812" s="267"/>
      <c r="AV812" s="267"/>
      <c r="AW812" s="267"/>
      <c r="AX812" s="267"/>
      <c r="AY812" s="267"/>
      <c r="AZ812" s="267"/>
      <c r="BA812" s="267"/>
      <c r="BB812" s="267"/>
      <c r="BC812" s="267"/>
      <c r="BD812" s="267"/>
      <c r="BE812" s="267"/>
      <c r="BF812" s="267"/>
      <c r="BG812" s="267"/>
      <c r="BH812" s="267"/>
      <c r="BI812" s="267"/>
      <c r="BJ812" s="267"/>
      <c r="BK812" s="267"/>
      <c r="BL812" s="267"/>
      <c r="BM812" s="267"/>
      <c r="BN812" s="267"/>
      <c r="BO812" s="267"/>
      <c r="BP812" s="267"/>
      <c r="BQ812" s="267"/>
      <c r="BR812" s="267"/>
      <c r="BS812" s="267"/>
      <c r="BT812" s="267"/>
      <c r="BU812" s="267"/>
      <c r="BV812" s="267"/>
      <c r="BW812" s="267"/>
      <c r="BX812" s="267"/>
      <c r="BY812" s="267"/>
      <c r="BZ812" s="267"/>
    </row>
    <row r="813" spans="1:78">
      <c r="A813" s="267"/>
      <c r="B813" s="267"/>
      <c r="C813" s="267"/>
      <c r="D813" s="267"/>
      <c r="E813" s="293"/>
      <c r="F813" s="293"/>
      <c r="G813" s="293"/>
      <c r="H813" s="267"/>
      <c r="I813" s="267"/>
      <c r="J813" s="267"/>
      <c r="K813" s="267"/>
      <c r="L813" s="267"/>
      <c r="M813" s="267"/>
      <c r="N813" s="267"/>
      <c r="O813" s="267"/>
      <c r="P813" s="267"/>
      <c r="Q813" s="267"/>
      <c r="R813" s="267"/>
      <c r="S813" s="267"/>
      <c r="T813" s="267"/>
      <c r="U813" s="267"/>
      <c r="V813" s="267"/>
      <c r="W813" s="267"/>
      <c r="X813" s="267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  <c r="AJ813" s="267"/>
      <c r="AK813" s="267"/>
      <c r="AL813" s="267"/>
      <c r="AM813" s="267"/>
      <c r="AN813" s="267"/>
      <c r="AO813" s="267"/>
      <c r="AP813" s="267"/>
      <c r="AQ813" s="267"/>
      <c r="AR813" s="267"/>
      <c r="AS813" s="267"/>
      <c r="AT813" s="267"/>
      <c r="AU813" s="267"/>
      <c r="AV813" s="267"/>
      <c r="AW813" s="267"/>
      <c r="AX813" s="267"/>
      <c r="AY813" s="267"/>
      <c r="AZ813" s="267"/>
      <c r="BA813" s="267"/>
      <c r="BB813" s="267"/>
      <c r="BC813" s="267"/>
      <c r="BD813" s="267"/>
      <c r="BE813" s="267"/>
      <c r="BF813" s="267"/>
      <c r="BG813" s="267"/>
      <c r="BH813" s="267"/>
      <c r="BI813" s="267"/>
      <c r="BJ813" s="267"/>
      <c r="BK813" s="267"/>
      <c r="BL813" s="267"/>
      <c r="BM813" s="267"/>
      <c r="BN813" s="267"/>
      <c r="BO813" s="267"/>
      <c r="BP813" s="267"/>
      <c r="BQ813" s="267"/>
      <c r="BR813" s="267"/>
      <c r="BS813" s="267"/>
      <c r="BT813" s="267"/>
      <c r="BU813" s="267"/>
      <c r="BV813" s="267"/>
      <c r="BW813" s="267"/>
      <c r="BX813" s="267"/>
      <c r="BY813" s="267"/>
      <c r="BZ813" s="267"/>
    </row>
    <row r="814" spans="1:78">
      <c r="A814" s="267"/>
      <c r="B814" s="267"/>
      <c r="C814" s="267"/>
      <c r="D814" s="267"/>
      <c r="E814" s="293"/>
      <c r="F814" s="293"/>
      <c r="G814" s="293"/>
      <c r="H814" s="267"/>
      <c r="I814" s="267"/>
      <c r="J814" s="267"/>
      <c r="K814" s="267"/>
      <c r="L814" s="267"/>
      <c r="M814" s="267"/>
      <c r="N814" s="267"/>
      <c r="O814" s="267"/>
      <c r="P814" s="267"/>
      <c r="Q814" s="267"/>
      <c r="R814" s="267"/>
      <c r="S814" s="267"/>
      <c r="T814" s="267"/>
      <c r="U814" s="267"/>
      <c r="V814" s="267"/>
      <c r="W814" s="267"/>
      <c r="X814" s="267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  <c r="AJ814" s="267"/>
      <c r="AK814" s="267"/>
      <c r="AL814" s="267"/>
      <c r="AM814" s="267"/>
      <c r="AN814" s="267"/>
      <c r="AO814" s="267"/>
      <c r="AP814" s="267"/>
      <c r="AQ814" s="267"/>
      <c r="AR814" s="267"/>
      <c r="AS814" s="267"/>
      <c r="AT814" s="267"/>
      <c r="AU814" s="267"/>
      <c r="AV814" s="267"/>
      <c r="AW814" s="267"/>
      <c r="AX814" s="267"/>
      <c r="AY814" s="267"/>
      <c r="AZ814" s="267"/>
      <c r="BA814" s="267"/>
      <c r="BB814" s="267"/>
      <c r="BC814" s="267"/>
      <c r="BD814" s="267"/>
      <c r="BE814" s="267"/>
      <c r="BF814" s="267"/>
      <c r="BG814" s="267"/>
      <c r="BH814" s="267"/>
      <c r="BI814" s="267"/>
      <c r="BJ814" s="267"/>
      <c r="BK814" s="267"/>
      <c r="BL814" s="267"/>
      <c r="BM814" s="267"/>
      <c r="BN814" s="267"/>
      <c r="BO814" s="267"/>
      <c r="BP814" s="267"/>
      <c r="BQ814" s="267"/>
      <c r="BR814" s="267"/>
      <c r="BS814" s="267"/>
      <c r="BT814" s="267"/>
      <c r="BU814" s="267"/>
      <c r="BV814" s="267"/>
      <c r="BW814" s="267"/>
      <c r="BX814" s="267"/>
      <c r="BY814" s="267"/>
      <c r="BZ814" s="267"/>
    </row>
    <row r="815" spans="1:78">
      <c r="A815" s="267"/>
      <c r="B815" s="267"/>
      <c r="C815" s="267"/>
      <c r="D815" s="267"/>
      <c r="E815" s="293"/>
      <c r="F815" s="293"/>
      <c r="G815" s="293"/>
      <c r="H815" s="267"/>
      <c r="I815" s="267"/>
      <c r="J815" s="267"/>
      <c r="K815" s="267"/>
      <c r="L815" s="267"/>
      <c r="M815" s="267"/>
      <c r="N815" s="267"/>
      <c r="O815" s="267"/>
      <c r="P815" s="267"/>
      <c r="Q815" s="267"/>
      <c r="R815" s="267"/>
      <c r="S815" s="267"/>
      <c r="T815" s="267"/>
      <c r="U815" s="267"/>
      <c r="V815" s="267"/>
      <c r="W815" s="267"/>
      <c r="X815" s="267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  <c r="AJ815" s="267"/>
      <c r="AK815" s="267"/>
      <c r="AL815" s="267"/>
      <c r="AM815" s="267"/>
      <c r="AN815" s="267"/>
      <c r="AO815" s="267"/>
      <c r="AP815" s="267"/>
      <c r="AQ815" s="267"/>
      <c r="AR815" s="267"/>
      <c r="AS815" s="267"/>
      <c r="AT815" s="267"/>
      <c r="AU815" s="267"/>
      <c r="AV815" s="267"/>
      <c r="AW815" s="267"/>
      <c r="AX815" s="267"/>
      <c r="AY815" s="267"/>
      <c r="AZ815" s="267"/>
      <c r="BA815" s="267"/>
      <c r="BB815" s="267"/>
      <c r="BC815" s="267"/>
      <c r="BD815" s="267"/>
      <c r="BE815" s="267"/>
      <c r="BF815" s="267"/>
      <c r="BG815" s="267"/>
      <c r="BH815" s="267"/>
      <c r="BI815" s="267"/>
      <c r="BJ815" s="267"/>
      <c r="BK815" s="267"/>
      <c r="BL815" s="267"/>
      <c r="BM815" s="267"/>
      <c r="BN815" s="267"/>
      <c r="BO815" s="267"/>
      <c r="BP815" s="267"/>
      <c r="BQ815" s="267"/>
      <c r="BR815" s="267"/>
      <c r="BS815" s="267"/>
      <c r="BT815" s="267"/>
      <c r="BU815" s="267"/>
      <c r="BV815" s="267"/>
      <c r="BW815" s="267"/>
      <c r="BX815" s="267"/>
      <c r="BY815" s="267"/>
      <c r="BZ815" s="267"/>
    </row>
    <row r="816" spans="1:78">
      <c r="A816" s="267"/>
      <c r="B816" s="267"/>
      <c r="C816" s="267"/>
      <c r="D816" s="267"/>
      <c r="E816" s="293"/>
      <c r="F816" s="293"/>
      <c r="G816" s="293"/>
      <c r="H816" s="267"/>
      <c r="I816" s="267"/>
      <c r="J816" s="267"/>
      <c r="K816" s="267"/>
      <c r="L816" s="267"/>
      <c r="M816" s="267"/>
      <c r="N816" s="267"/>
      <c r="O816" s="267"/>
      <c r="P816" s="267"/>
      <c r="Q816" s="267"/>
      <c r="R816" s="267"/>
      <c r="S816" s="267"/>
      <c r="T816" s="267"/>
      <c r="U816" s="267"/>
      <c r="V816" s="267"/>
      <c r="W816" s="267"/>
      <c r="X816" s="267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  <c r="AJ816" s="267"/>
      <c r="AK816" s="267"/>
      <c r="AL816" s="267"/>
      <c r="AM816" s="267"/>
      <c r="AN816" s="267"/>
      <c r="AO816" s="267"/>
      <c r="AP816" s="267"/>
      <c r="AQ816" s="267"/>
      <c r="AR816" s="267"/>
      <c r="AS816" s="267"/>
      <c r="AT816" s="267"/>
      <c r="AU816" s="267"/>
      <c r="AV816" s="267"/>
      <c r="AW816" s="267"/>
      <c r="AX816" s="267"/>
      <c r="AY816" s="267"/>
      <c r="AZ816" s="267"/>
      <c r="BA816" s="267"/>
      <c r="BB816" s="267"/>
      <c r="BC816" s="267"/>
      <c r="BD816" s="267"/>
      <c r="BE816" s="267"/>
      <c r="BF816" s="267"/>
      <c r="BG816" s="267"/>
      <c r="BH816" s="267"/>
      <c r="BI816" s="267"/>
      <c r="BJ816" s="267"/>
      <c r="BK816" s="267"/>
      <c r="BL816" s="267"/>
      <c r="BM816" s="267"/>
      <c r="BN816" s="267"/>
      <c r="BO816" s="267"/>
      <c r="BP816" s="267"/>
      <c r="BQ816" s="267"/>
      <c r="BR816" s="267"/>
      <c r="BS816" s="267"/>
      <c r="BT816" s="267"/>
      <c r="BU816" s="267"/>
      <c r="BV816" s="267"/>
      <c r="BW816" s="267"/>
      <c r="BX816" s="267"/>
      <c r="BY816" s="267"/>
      <c r="BZ816" s="267"/>
    </row>
    <row r="817" spans="1:78">
      <c r="A817" s="267"/>
      <c r="B817" s="267"/>
      <c r="C817" s="267"/>
      <c r="D817" s="267"/>
      <c r="E817" s="293"/>
      <c r="F817" s="293"/>
      <c r="G817" s="293"/>
      <c r="H817" s="267"/>
      <c r="I817" s="267"/>
      <c r="J817" s="267"/>
      <c r="K817" s="267"/>
      <c r="L817" s="267"/>
      <c r="M817" s="267"/>
      <c r="N817" s="267"/>
      <c r="O817" s="267"/>
      <c r="P817" s="267"/>
      <c r="Q817" s="267"/>
      <c r="R817" s="267"/>
      <c r="S817" s="267"/>
      <c r="T817" s="267"/>
      <c r="U817" s="267"/>
      <c r="V817" s="267"/>
      <c r="W817" s="267"/>
      <c r="X817" s="267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  <c r="AJ817" s="267"/>
      <c r="AK817" s="267"/>
      <c r="AL817" s="267"/>
      <c r="AM817" s="267"/>
      <c r="AN817" s="267"/>
      <c r="AO817" s="267"/>
      <c r="AP817" s="267"/>
      <c r="AQ817" s="267"/>
      <c r="AR817" s="267"/>
      <c r="AS817" s="267"/>
      <c r="AT817" s="267"/>
      <c r="AU817" s="267"/>
      <c r="AV817" s="267"/>
      <c r="AW817" s="267"/>
      <c r="AX817" s="267"/>
      <c r="AY817" s="267"/>
      <c r="AZ817" s="267"/>
      <c r="BA817" s="267"/>
      <c r="BB817" s="267"/>
      <c r="BC817" s="267"/>
      <c r="BD817" s="267"/>
      <c r="BE817" s="267"/>
      <c r="BF817" s="267"/>
      <c r="BG817" s="267"/>
      <c r="BH817" s="267"/>
      <c r="BI817" s="267"/>
      <c r="BJ817" s="267"/>
      <c r="BK817" s="267"/>
      <c r="BL817" s="267"/>
      <c r="BM817" s="267"/>
      <c r="BN817" s="267"/>
      <c r="BO817" s="267"/>
      <c r="BP817" s="267"/>
      <c r="BQ817" s="267"/>
      <c r="BR817" s="267"/>
      <c r="BS817" s="267"/>
      <c r="BT817" s="267"/>
      <c r="BU817" s="267"/>
      <c r="BV817" s="267"/>
      <c r="BW817" s="267"/>
      <c r="BX817" s="267"/>
      <c r="BY817" s="267"/>
      <c r="BZ817" s="267"/>
    </row>
    <row r="818" spans="1:78">
      <c r="A818" s="267"/>
      <c r="B818" s="267"/>
      <c r="C818" s="267"/>
      <c r="D818" s="267"/>
      <c r="E818" s="293"/>
      <c r="F818" s="293"/>
      <c r="G818" s="293"/>
      <c r="H818" s="267"/>
      <c r="I818" s="267"/>
      <c r="J818" s="267"/>
      <c r="K818" s="267"/>
      <c r="L818" s="267"/>
      <c r="M818" s="267"/>
      <c r="N818" s="267"/>
      <c r="O818" s="267"/>
      <c r="P818" s="267"/>
      <c r="Q818" s="267"/>
      <c r="R818" s="267"/>
      <c r="S818" s="267"/>
      <c r="T818" s="267"/>
      <c r="U818" s="267"/>
      <c r="V818" s="267"/>
      <c r="W818" s="267"/>
      <c r="X818" s="267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  <c r="AJ818" s="267"/>
      <c r="AK818" s="267"/>
      <c r="AL818" s="267"/>
      <c r="AM818" s="267"/>
      <c r="AN818" s="267"/>
      <c r="AO818" s="267"/>
      <c r="AP818" s="267"/>
      <c r="AQ818" s="267"/>
      <c r="AR818" s="267"/>
      <c r="AS818" s="267"/>
      <c r="AT818" s="267"/>
      <c r="AU818" s="267"/>
      <c r="AV818" s="267"/>
      <c r="AW818" s="267"/>
      <c r="AX818" s="267"/>
      <c r="AY818" s="267"/>
      <c r="AZ818" s="267"/>
      <c r="BA818" s="267"/>
      <c r="BB818" s="267"/>
      <c r="BC818" s="267"/>
      <c r="BD818" s="267"/>
      <c r="BE818" s="267"/>
      <c r="BF818" s="267"/>
      <c r="BG818" s="267"/>
      <c r="BH818" s="267"/>
      <c r="BI818" s="267"/>
      <c r="BJ818" s="267"/>
      <c r="BK818" s="267"/>
      <c r="BL818" s="267"/>
      <c r="BM818" s="267"/>
      <c r="BN818" s="267"/>
      <c r="BO818" s="267"/>
      <c r="BP818" s="267"/>
      <c r="BQ818" s="267"/>
      <c r="BR818" s="267"/>
      <c r="BS818" s="267"/>
      <c r="BT818" s="267"/>
      <c r="BU818" s="267"/>
      <c r="BV818" s="267"/>
      <c r="BW818" s="267"/>
      <c r="BX818" s="267"/>
      <c r="BY818" s="267"/>
      <c r="BZ818" s="267"/>
    </row>
    <row r="819" spans="1:78">
      <c r="A819" s="267"/>
      <c r="B819" s="267"/>
      <c r="C819" s="267"/>
      <c r="D819" s="267"/>
      <c r="E819" s="293"/>
      <c r="F819" s="293"/>
      <c r="G819" s="293"/>
      <c r="H819" s="267"/>
      <c r="I819" s="267"/>
      <c r="J819" s="267"/>
      <c r="K819" s="267"/>
      <c r="L819" s="267"/>
      <c r="M819" s="267"/>
      <c r="N819" s="267"/>
      <c r="O819" s="267"/>
      <c r="P819" s="267"/>
      <c r="Q819" s="267"/>
      <c r="R819" s="267"/>
      <c r="S819" s="267"/>
      <c r="T819" s="267"/>
      <c r="U819" s="267"/>
      <c r="V819" s="267"/>
      <c r="W819" s="267"/>
      <c r="X819" s="267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  <c r="AJ819" s="267"/>
      <c r="AK819" s="267"/>
      <c r="AL819" s="267"/>
      <c r="AM819" s="267"/>
      <c r="AN819" s="267"/>
      <c r="AO819" s="267"/>
      <c r="AP819" s="267"/>
      <c r="AQ819" s="267"/>
      <c r="AR819" s="267"/>
      <c r="AS819" s="267"/>
      <c r="AT819" s="267"/>
      <c r="AU819" s="267"/>
      <c r="AV819" s="267"/>
      <c r="AW819" s="267"/>
      <c r="AX819" s="267"/>
      <c r="AY819" s="267"/>
      <c r="AZ819" s="267"/>
      <c r="BA819" s="267"/>
      <c r="BB819" s="267"/>
      <c r="BC819" s="267"/>
      <c r="BD819" s="267"/>
      <c r="BE819" s="267"/>
      <c r="BF819" s="267"/>
      <c r="BG819" s="267"/>
      <c r="BH819" s="267"/>
      <c r="BI819" s="267"/>
      <c r="BJ819" s="267"/>
      <c r="BK819" s="267"/>
      <c r="BL819" s="267"/>
      <c r="BM819" s="267"/>
      <c r="BN819" s="267"/>
      <c r="BO819" s="267"/>
      <c r="BP819" s="267"/>
      <c r="BQ819" s="267"/>
      <c r="BR819" s="267"/>
      <c r="BS819" s="267"/>
      <c r="BT819" s="267"/>
      <c r="BU819" s="267"/>
      <c r="BV819" s="267"/>
      <c r="BW819" s="267"/>
      <c r="BX819" s="267"/>
      <c r="BY819" s="267"/>
      <c r="BZ819" s="267"/>
    </row>
    <row r="820" spans="1:78">
      <c r="A820" s="267"/>
      <c r="B820" s="267"/>
      <c r="C820" s="267"/>
      <c r="D820" s="267"/>
      <c r="E820" s="293"/>
      <c r="F820" s="293"/>
      <c r="G820" s="293"/>
      <c r="H820" s="267"/>
      <c r="I820" s="267"/>
      <c r="J820" s="267"/>
      <c r="K820" s="267"/>
      <c r="L820" s="267"/>
      <c r="M820" s="267"/>
      <c r="N820" s="267"/>
      <c r="O820" s="267"/>
      <c r="P820" s="267"/>
      <c r="Q820" s="267"/>
      <c r="R820" s="267"/>
      <c r="S820" s="267"/>
      <c r="T820" s="267"/>
      <c r="U820" s="267"/>
      <c r="V820" s="267"/>
      <c r="W820" s="267"/>
      <c r="X820" s="267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  <c r="AJ820" s="267"/>
      <c r="AK820" s="267"/>
      <c r="AL820" s="267"/>
      <c r="AM820" s="267"/>
      <c r="AN820" s="267"/>
      <c r="AO820" s="267"/>
      <c r="AP820" s="267"/>
      <c r="AQ820" s="267"/>
      <c r="AR820" s="267"/>
      <c r="AS820" s="267"/>
      <c r="AT820" s="267"/>
      <c r="AU820" s="267"/>
      <c r="AV820" s="267"/>
      <c r="AW820" s="267"/>
      <c r="AX820" s="267"/>
      <c r="AY820" s="267"/>
      <c r="AZ820" s="267"/>
      <c r="BA820" s="267"/>
      <c r="BB820" s="267"/>
      <c r="BC820" s="267"/>
      <c r="BD820" s="267"/>
      <c r="BE820" s="267"/>
      <c r="BF820" s="267"/>
      <c r="BG820" s="267"/>
      <c r="BH820" s="267"/>
      <c r="BI820" s="267"/>
      <c r="BJ820" s="267"/>
      <c r="BK820" s="267"/>
      <c r="BL820" s="267"/>
      <c r="BM820" s="267"/>
      <c r="BN820" s="267"/>
      <c r="BO820" s="267"/>
      <c r="BP820" s="267"/>
      <c r="BQ820" s="267"/>
      <c r="BR820" s="267"/>
      <c r="BS820" s="267"/>
      <c r="BT820" s="267"/>
      <c r="BU820" s="267"/>
      <c r="BV820" s="267"/>
      <c r="BW820" s="267"/>
      <c r="BX820" s="267"/>
      <c r="BY820" s="267"/>
      <c r="BZ820" s="267"/>
    </row>
    <row r="821" spans="1:78">
      <c r="A821" s="267"/>
      <c r="B821" s="267"/>
      <c r="C821" s="267"/>
      <c r="D821" s="267"/>
      <c r="E821" s="293"/>
      <c r="F821" s="293"/>
      <c r="G821" s="293"/>
      <c r="H821" s="267"/>
      <c r="I821" s="267"/>
      <c r="J821" s="267"/>
      <c r="K821" s="267"/>
      <c r="L821" s="267"/>
      <c r="M821" s="267"/>
      <c r="N821" s="267"/>
      <c r="O821" s="267"/>
      <c r="P821" s="267"/>
      <c r="Q821" s="267"/>
      <c r="R821" s="267"/>
      <c r="S821" s="267"/>
      <c r="T821" s="267"/>
      <c r="U821" s="267"/>
      <c r="V821" s="267"/>
      <c r="W821" s="267"/>
      <c r="X821" s="267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  <c r="AJ821" s="267"/>
      <c r="AK821" s="267"/>
      <c r="AL821" s="267"/>
      <c r="AM821" s="267"/>
      <c r="AN821" s="267"/>
      <c r="AO821" s="267"/>
      <c r="AP821" s="267"/>
      <c r="AQ821" s="267"/>
      <c r="AR821" s="267"/>
      <c r="AS821" s="267"/>
      <c r="AT821" s="267"/>
      <c r="AU821" s="267"/>
      <c r="AV821" s="267"/>
      <c r="AW821" s="267"/>
      <c r="AX821" s="267"/>
      <c r="AY821" s="267"/>
      <c r="AZ821" s="267"/>
      <c r="BA821" s="267"/>
      <c r="BB821" s="267"/>
      <c r="BC821" s="267"/>
      <c r="BD821" s="267"/>
      <c r="BE821" s="267"/>
      <c r="BF821" s="267"/>
      <c r="BG821" s="267"/>
      <c r="BH821" s="267"/>
      <c r="BI821" s="267"/>
      <c r="BJ821" s="267"/>
      <c r="BK821" s="267"/>
      <c r="BL821" s="267"/>
      <c r="BM821" s="267"/>
      <c r="BN821" s="267"/>
      <c r="BO821" s="267"/>
      <c r="BP821" s="267"/>
      <c r="BQ821" s="267"/>
      <c r="BR821" s="267"/>
      <c r="BS821" s="267"/>
      <c r="BT821" s="267"/>
      <c r="BU821" s="267"/>
      <c r="BV821" s="267"/>
      <c r="BW821" s="267"/>
      <c r="BX821" s="267"/>
      <c r="BY821" s="267"/>
      <c r="BZ821" s="267"/>
    </row>
    <row r="822" spans="1:78">
      <c r="A822" s="267"/>
      <c r="B822" s="267"/>
      <c r="C822" s="267"/>
      <c r="D822" s="267"/>
      <c r="E822" s="293"/>
      <c r="F822" s="293"/>
      <c r="G822" s="293"/>
      <c r="H822" s="267"/>
      <c r="I822" s="267"/>
      <c r="J822" s="267"/>
      <c r="K822" s="267"/>
      <c r="L822" s="267"/>
      <c r="M822" s="267"/>
      <c r="N822" s="267"/>
      <c r="O822" s="267"/>
      <c r="P822" s="267"/>
      <c r="Q822" s="267"/>
      <c r="R822" s="267"/>
      <c r="S822" s="267"/>
      <c r="T822" s="267"/>
      <c r="U822" s="267"/>
      <c r="V822" s="267"/>
      <c r="W822" s="267"/>
      <c r="X822" s="267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  <c r="AJ822" s="267"/>
      <c r="AK822" s="267"/>
      <c r="AL822" s="267"/>
      <c r="AM822" s="267"/>
      <c r="AN822" s="267"/>
      <c r="AO822" s="267"/>
      <c r="AP822" s="267"/>
      <c r="AQ822" s="267"/>
      <c r="AR822" s="267"/>
      <c r="AS822" s="267"/>
      <c r="AT822" s="267"/>
      <c r="AU822" s="267"/>
      <c r="AV822" s="267"/>
      <c r="AW822" s="267"/>
      <c r="AX822" s="267"/>
      <c r="AY822" s="267"/>
      <c r="AZ822" s="267"/>
      <c r="BA822" s="267"/>
      <c r="BB822" s="267"/>
      <c r="BC822" s="267"/>
      <c r="BD822" s="267"/>
      <c r="BE822" s="267"/>
      <c r="BF822" s="267"/>
      <c r="BG822" s="267"/>
      <c r="BH822" s="267"/>
      <c r="BI822" s="267"/>
      <c r="BJ822" s="267"/>
      <c r="BK822" s="267"/>
      <c r="BL822" s="267"/>
      <c r="BM822" s="267"/>
      <c r="BN822" s="267"/>
      <c r="BO822" s="267"/>
      <c r="BP822" s="267"/>
      <c r="BQ822" s="267"/>
      <c r="BR822" s="267"/>
      <c r="BS822" s="267"/>
      <c r="BT822" s="267"/>
      <c r="BU822" s="267"/>
      <c r="BV822" s="267"/>
      <c r="BW822" s="267"/>
      <c r="BX822" s="267"/>
      <c r="BY822" s="267"/>
      <c r="BZ822" s="267"/>
    </row>
    <row r="823" spans="1:78">
      <c r="A823" s="267"/>
      <c r="B823" s="267"/>
      <c r="C823" s="267"/>
      <c r="D823" s="267"/>
      <c r="E823" s="293"/>
      <c r="F823" s="293"/>
      <c r="G823" s="293"/>
      <c r="H823" s="267"/>
      <c r="I823" s="267"/>
      <c r="J823" s="267"/>
      <c r="K823" s="267"/>
      <c r="L823" s="267"/>
      <c r="M823" s="267"/>
      <c r="N823" s="267"/>
      <c r="O823" s="267"/>
      <c r="P823" s="267"/>
      <c r="Q823" s="267"/>
      <c r="R823" s="267"/>
      <c r="S823" s="267"/>
      <c r="T823" s="267"/>
      <c r="U823" s="267"/>
      <c r="V823" s="267"/>
      <c r="W823" s="267"/>
      <c r="X823" s="267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  <c r="AJ823" s="267"/>
      <c r="AK823" s="267"/>
      <c r="AL823" s="267"/>
      <c r="AM823" s="267"/>
      <c r="AN823" s="267"/>
      <c r="AO823" s="267"/>
      <c r="AP823" s="267"/>
      <c r="AQ823" s="267"/>
      <c r="AR823" s="267"/>
      <c r="AS823" s="267"/>
      <c r="AT823" s="267"/>
      <c r="AU823" s="267"/>
      <c r="AV823" s="267"/>
      <c r="AW823" s="267"/>
      <c r="AX823" s="267"/>
      <c r="AY823" s="267"/>
      <c r="AZ823" s="267"/>
      <c r="BA823" s="267"/>
      <c r="BB823" s="267"/>
      <c r="BC823" s="267"/>
      <c r="BD823" s="267"/>
      <c r="BE823" s="267"/>
      <c r="BF823" s="267"/>
      <c r="BG823" s="267"/>
      <c r="BH823" s="267"/>
      <c r="BI823" s="267"/>
      <c r="BJ823" s="267"/>
      <c r="BK823" s="267"/>
      <c r="BL823" s="267"/>
      <c r="BM823" s="267"/>
      <c r="BN823" s="267"/>
      <c r="BO823" s="267"/>
      <c r="BP823" s="267"/>
      <c r="BQ823" s="267"/>
      <c r="BR823" s="267"/>
      <c r="BS823" s="267"/>
      <c r="BT823" s="267"/>
      <c r="BU823" s="267"/>
      <c r="BV823" s="267"/>
      <c r="BW823" s="267"/>
      <c r="BX823" s="267"/>
      <c r="BY823" s="267"/>
      <c r="BZ823" s="267"/>
    </row>
    <row r="824" spans="1:78">
      <c r="A824" s="267"/>
      <c r="B824" s="267"/>
      <c r="C824" s="267"/>
      <c r="D824" s="267"/>
      <c r="E824" s="293"/>
      <c r="F824" s="293"/>
      <c r="G824" s="293"/>
      <c r="H824" s="267"/>
      <c r="I824" s="267"/>
      <c r="J824" s="267"/>
      <c r="K824" s="267"/>
      <c r="L824" s="267"/>
      <c r="M824" s="267"/>
      <c r="N824" s="267"/>
      <c r="O824" s="267"/>
      <c r="P824" s="267"/>
      <c r="Q824" s="267"/>
      <c r="R824" s="267"/>
      <c r="S824" s="267"/>
      <c r="T824" s="267"/>
      <c r="U824" s="267"/>
      <c r="V824" s="267"/>
      <c r="W824" s="267"/>
      <c r="X824" s="267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  <c r="AJ824" s="267"/>
      <c r="AK824" s="267"/>
      <c r="AL824" s="267"/>
      <c r="AM824" s="267"/>
      <c r="AN824" s="267"/>
      <c r="AO824" s="267"/>
      <c r="AP824" s="267"/>
      <c r="AQ824" s="267"/>
      <c r="AR824" s="267"/>
      <c r="AS824" s="267"/>
      <c r="AT824" s="267"/>
      <c r="AU824" s="267"/>
      <c r="AV824" s="267"/>
      <c r="AW824" s="267"/>
      <c r="AX824" s="267"/>
      <c r="AY824" s="267"/>
      <c r="AZ824" s="267"/>
      <c r="BA824" s="267"/>
      <c r="BB824" s="267"/>
      <c r="BC824" s="267"/>
      <c r="BD824" s="267"/>
      <c r="BE824" s="267"/>
      <c r="BF824" s="267"/>
      <c r="BG824" s="267"/>
      <c r="BH824" s="267"/>
      <c r="BI824" s="267"/>
      <c r="BJ824" s="267"/>
      <c r="BK824" s="267"/>
      <c r="BL824" s="267"/>
      <c r="BM824" s="267"/>
      <c r="BN824" s="267"/>
      <c r="BO824" s="267"/>
      <c r="BP824" s="267"/>
      <c r="BQ824" s="267"/>
      <c r="BR824" s="267"/>
      <c r="BS824" s="267"/>
      <c r="BT824" s="267"/>
      <c r="BU824" s="267"/>
      <c r="BV824" s="267"/>
      <c r="BW824" s="267"/>
      <c r="BX824" s="267"/>
      <c r="BY824" s="267"/>
      <c r="BZ824" s="267"/>
    </row>
    <row r="825" spans="1:78">
      <c r="A825" s="267"/>
      <c r="B825" s="267"/>
      <c r="C825" s="267"/>
      <c r="D825" s="267"/>
      <c r="E825" s="293"/>
      <c r="F825" s="293"/>
      <c r="G825" s="293"/>
      <c r="H825" s="267"/>
      <c r="I825" s="267"/>
      <c r="J825" s="267"/>
      <c r="K825" s="267"/>
      <c r="L825" s="267"/>
      <c r="M825" s="267"/>
      <c r="N825" s="267"/>
      <c r="O825" s="267"/>
      <c r="P825" s="267"/>
      <c r="Q825" s="267"/>
      <c r="R825" s="267"/>
      <c r="S825" s="267"/>
      <c r="T825" s="267"/>
      <c r="U825" s="267"/>
      <c r="V825" s="267"/>
      <c r="W825" s="267"/>
      <c r="X825" s="267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  <c r="AJ825" s="267"/>
      <c r="AK825" s="267"/>
      <c r="AL825" s="267"/>
      <c r="AM825" s="267"/>
      <c r="AN825" s="267"/>
      <c r="AO825" s="267"/>
      <c r="AP825" s="267"/>
      <c r="AQ825" s="267"/>
      <c r="AR825" s="267"/>
      <c r="AS825" s="267"/>
      <c r="AT825" s="267"/>
      <c r="AU825" s="267"/>
      <c r="AV825" s="267"/>
      <c r="AW825" s="267"/>
      <c r="AX825" s="267"/>
      <c r="AY825" s="267"/>
      <c r="AZ825" s="267"/>
      <c r="BA825" s="267"/>
      <c r="BB825" s="267"/>
      <c r="BC825" s="267"/>
      <c r="BD825" s="267"/>
      <c r="BE825" s="267"/>
      <c r="BF825" s="267"/>
      <c r="BG825" s="267"/>
      <c r="BH825" s="267"/>
      <c r="BI825" s="267"/>
      <c r="BJ825" s="267"/>
      <c r="BK825" s="267"/>
      <c r="BL825" s="267"/>
      <c r="BM825" s="267"/>
      <c r="BN825" s="267"/>
      <c r="BO825" s="267"/>
      <c r="BP825" s="267"/>
      <c r="BQ825" s="267"/>
      <c r="BR825" s="267"/>
      <c r="BS825" s="267"/>
      <c r="BT825" s="267"/>
      <c r="BU825" s="267"/>
      <c r="BV825" s="267"/>
      <c r="BW825" s="267"/>
      <c r="BX825" s="267"/>
      <c r="BY825" s="267"/>
      <c r="BZ825" s="267"/>
    </row>
    <row r="826" spans="1:78">
      <c r="A826" s="267"/>
      <c r="B826" s="267"/>
      <c r="C826" s="267"/>
      <c r="D826" s="267"/>
      <c r="E826" s="293"/>
      <c r="F826" s="293"/>
      <c r="G826" s="293"/>
      <c r="H826" s="267"/>
      <c r="I826" s="267"/>
      <c r="J826" s="267"/>
      <c r="K826" s="267"/>
      <c r="L826" s="267"/>
      <c r="M826" s="267"/>
      <c r="N826" s="267"/>
      <c r="O826" s="267"/>
      <c r="P826" s="267"/>
      <c r="Q826" s="267"/>
      <c r="R826" s="267"/>
      <c r="S826" s="267"/>
      <c r="T826" s="267"/>
      <c r="U826" s="267"/>
      <c r="V826" s="267"/>
      <c r="W826" s="267"/>
      <c r="X826" s="267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  <c r="AJ826" s="267"/>
      <c r="AK826" s="267"/>
      <c r="AL826" s="267"/>
      <c r="AM826" s="267"/>
      <c r="AN826" s="267"/>
      <c r="AO826" s="267"/>
      <c r="AP826" s="267"/>
      <c r="AQ826" s="267"/>
      <c r="AR826" s="267"/>
      <c r="AS826" s="267"/>
      <c r="AT826" s="267"/>
      <c r="AU826" s="267"/>
      <c r="AV826" s="267"/>
      <c r="AW826" s="267"/>
      <c r="AX826" s="267"/>
      <c r="AY826" s="267"/>
      <c r="AZ826" s="267"/>
      <c r="BA826" s="267"/>
      <c r="BB826" s="267"/>
      <c r="BC826" s="267"/>
      <c r="BD826" s="267"/>
      <c r="BE826" s="267"/>
      <c r="BF826" s="267"/>
      <c r="BG826" s="267"/>
      <c r="BH826" s="267"/>
      <c r="BI826" s="267"/>
      <c r="BJ826" s="267"/>
      <c r="BK826" s="267"/>
      <c r="BL826" s="267"/>
      <c r="BM826" s="267"/>
      <c r="BN826" s="267"/>
      <c r="BO826" s="267"/>
      <c r="BP826" s="267"/>
      <c r="BQ826" s="267"/>
      <c r="BR826" s="267"/>
      <c r="BS826" s="267"/>
      <c r="BT826" s="267"/>
      <c r="BU826" s="267"/>
      <c r="BV826" s="267"/>
      <c r="BW826" s="267"/>
      <c r="BX826" s="267"/>
      <c r="BY826" s="267"/>
      <c r="BZ826" s="267"/>
    </row>
    <row r="827" spans="1:78">
      <c r="A827" s="267"/>
      <c r="B827" s="267"/>
      <c r="C827" s="267"/>
      <c r="D827" s="267"/>
      <c r="E827" s="293"/>
      <c r="F827" s="293"/>
      <c r="G827" s="293"/>
      <c r="H827" s="267"/>
      <c r="I827" s="267"/>
      <c r="J827" s="267"/>
      <c r="K827" s="267"/>
      <c r="L827" s="267"/>
      <c r="M827" s="267"/>
      <c r="N827" s="267"/>
      <c r="O827" s="267"/>
      <c r="P827" s="267"/>
      <c r="Q827" s="267"/>
      <c r="R827" s="267"/>
      <c r="S827" s="267"/>
      <c r="T827" s="267"/>
      <c r="U827" s="267"/>
      <c r="V827" s="267"/>
      <c r="W827" s="267"/>
      <c r="X827" s="267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67"/>
      <c r="AO827" s="267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67"/>
      <c r="BD827" s="267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67"/>
      <c r="BS827" s="267"/>
      <c r="BT827" s="267"/>
      <c r="BU827" s="267"/>
      <c r="BV827" s="267"/>
      <c r="BW827" s="267"/>
      <c r="BX827" s="267"/>
      <c r="BY827" s="267"/>
      <c r="BZ827" s="267"/>
    </row>
    <row r="828" spans="1:78">
      <c r="A828" s="267"/>
      <c r="B828" s="267"/>
      <c r="C828" s="267"/>
      <c r="D828" s="267"/>
      <c r="E828" s="293"/>
      <c r="F828" s="293"/>
      <c r="G828" s="293"/>
      <c r="H828" s="267"/>
      <c r="I828" s="267"/>
      <c r="J828" s="267"/>
      <c r="K828" s="267"/>
      <c r="L828" s="267"/>
      <c r="M828" s="267"/>
      <c r="N828" s="267"/>
      <c r="O828" s="267"/>
      <c r="P828" s="267"/>
      <c r="Q828" s="267"/>
      <c r="R828" s="267"/>
      <c r="S828" s="267"/>
      <c r="T828" s="267"/>
      <c r="U828" s="267"/>
      <c r="V828" s="267"/>
      <c r="W828" s="267"/>
      <c r="X828" s="267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  <c r="AJ828" s="267"/>
      <c r="AK828" s="267"/>
      <c r="AL828" s="267"/>
      <c r="AM828" s="267"/>
      <c r="AN828" s="267"/>
      <c r="AO828" s="267"/>
      <c r="AP828" s="267"/>
      <c r="AQ828" s="267"/>
      <c r="AR828" s="267"/>
      <c r="AS828" s="267"/>
      <c r="AT828" s="267"/>
      <c r="AU828" s="267"/>
      <c r="AV828" s="267"/>
      <c r="AW828" s="267"/>
      <c r="AX828" s="267"/>
      <c r="AY828" s="267"/>
      <c r="AZ828" s="267"/>
      <c r="BA828" s="267"/>
      <c r="BB828" s="267"/>
      <c r="BC828" s="267"/>
      <c r="BD828" s="267"/>
      <c r="BE828" s="267"/>
      <c r="BF828" s="267"/>
      <c r="BG828" s="267"/>
      <c r="BH828" s="267"/>
      <c r="BI828" s="267"/>
      <c r="BJ828" s="267"/>
      <c r="BK828" s="267"/>
      <c r="BL828" s="267"/>
      <c r="BM828" s="267"/>
      <c r="BN828" s="267"/>
      <c r="BO828" s="267"/>
      <c r="BP828" s="267"/>
      <c r="BQ828" s="267"/>
      <c r="BR828" s="267"/>
      <c r="BS828" s="267"/>
      <c r="BT828" s="267"/>
      <c r="BU828" s="267"/>
      <c r="BV828" s="267"/>
      <c r="BW828" s="267"/>
      <c r="BX828" s="267"/>
      <c r="BY828" s="267"/>
      <c r="BZ828" s="267"/>
    </row>
    <row r="829" spans="1:78">
      <c r="A829" s="267"/>
      <c r="B829" s="267"/>
      <c r="C829" s="267"/>
      <c r="D829" s="267"/>
      <c r="E829" s="293"/>
      <c r="F829" s="293"/>
      <c r="G829" s="293"/>
      <c r="H829" s="267"/>
      <c r="I829" s="267"/>
      <c r="J829" s="267"/>
      <c r="K829" s="267"/>
      <c r="L829" s="267"/>
      <c r="M829" s="267"/>
      <c r="N829" s="267"/>
      <c r="O829" s="267"/>
      <c r="P829" s="267"/>
      <c r="Q829" s="267"/>
      <c r="R829" s="267"/>
      <c r="S829" s="267"/>
      <c r="T829" s="267"/>
      <c r="U829" s="267"/>
      <c r="V829" s="267"/>
      <c r="W829" s="267"/>
      <c r="X829" s="267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  <c r="AJ829" s="267"/>
      <c r="AK829" s="267"/>
      <c r="AL829" s="267"/>
      <c r="AM829" s="267"/>
      <c r="AN829" s="267"/>
      <c r="AO829" s="267"/>
      <c r="AP829" s="267"/>
      <c r="AQ829" s="267"/>
      <c r="AR829" s="267"/>
      <c r="AS829" s="267"/>
      <c r="AT829" s="267"/>
      <c r="AU829" s="267"/>
      <c r="AV829" s="267"/>
      <c r="AW829" s="267"/>
      <c r="AX829" s="267"/>
      <c r="AY829" s="267"/>
      <c r="AZ829" s="267"/>
      <c r="BA829" s="267"/>
      <c r="BB829" s="267"/>
      <c r="BC829" s="267"/>
      <c r="BD829" s="267"/>
      <c r="BE829" s="267"/>
      <c r="BF829" s="267"/>
      <c r="BG829" s="267"/>
      <c r="BH829" s="267"/>
      <c r="BI829" s="267"/>
      <c r="BJ829" s="267"/>
      <c r="BK829" s="267"/>
      <c r="BL829" s="267"/>
      <c r="BM829" s="267"/>
      <c r="BN829" s="267"/>
      <c r="BO829" s="267"/>
      <c r="BP829" s="267"/>
      <c r="BQ829" s="267"/>
      <c r="BR829" s="267"/>
      <c r="BS829" s="267"/>
      <c r="BT829" s="267"/>
      <c r="BU829" s="267"/>
      <c r="BV829" s="267"/>
      <c r="BW829" s="267"/>
      <c r="BX829" s="267"/>
      <c r="BY829" s="267"/>
      <c r="BZ829" s="267"/>
    </row>
    <row r="830" spans="1:78">
      <c r="A830" s="267"/>
      <c r="B830" s="267"/>
      <c r="C830" s="267"/>
      <c r="D830" s="267"/>
      <c r="E830" s="293"/>
      <c r="F830" s="293"/>
      <c r="G830" s="293"/>
      <c r="H830" s="267"/>
      <c r="I830" s="267"/>
      <c r="J830" s="267"/>
      <c r="K830" s="267"/>
      <c r="L830" s="267"/>
      <c r="M830" s="267"/>
      <c r="N830" s="267"/>
      <c r="O830" s="267"/>
      <c r="P830" s="267"/>
      <c r="Q830" s="267"/>
      <c r="R830" s="267"/>
      <c r="S830" s="267"/>
      <c r="T830" s="267"/>
      <c r="U830" s="267"/>
      <c r="V830" s="267"/>
      <c r="W830" s="267"/>
      <c r="X830" s="267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  <c r="AJ830" s="267"/>
      <c r="AK830" s="267"/>
      <c r="AL830" s="267"/>
      <c r="AM830" s="267"/>
      <c r="AN830" s="267"/>
      <c r="AO830" s="267"/>
      <c r="AP830" s="267"/>
      <c r="AQ830" s="267"/>
      <c r="AR830" s="267"/>
      <c r="AS830" s="267"/>
      <c r="AT830" s="267"/>
      <c r="AU830" s="267"/>
      <c r="AV830" s="267"/>
      <c r="AW830" s="267"/>
      <c r="AX830" s="267"/>
      <c r="AY830" s="267"/>
      <c r="AZ830" s="267"/>
      <c r="BA830" s="267"/>
      <c r="BB830" s="267"/>
      <c r="BC830" s="267"/>
      <c r="BD830" s="267"/>
      <c r="BE830" s="267"/>
      <c r="BF830" s="267"/>
      <c r="BG830" s="267"/>
      <c r="BH830" s="267"/>
      <c r="BI830" s="267"/>
      <c r="BJ830" s="267"/>
      <c r="BK830" s="267"/>
      <c r="BL830" s="267"/>
      <c r="BM830" s="267"/>
      <c r="BN830" s="267"/>
      <c r="BO830" s="267"/>
      <c r="BP830" s="267"/>
      <c r="BQ830" s="267"/>
      <c r="BR830" s="267"/>
      <c r="BS830" s="267"/>
      <c r="BT830" s="267"/>
      <c r="BU830" s="267"/>
      <c r="BV830" s="267"/>
      <c r="BW830" s="267"/>
      <c r="BX830" s="267"/>
      <c r="BY830" s="267"/>
      <c r="BZ830" s="267"/>
    </row>
    <row r="831" spans="1:78">
      <c r="A831" s="267"/>
      <c r="B831" s="267"/>
      <c r="C831" s="267"/>
      <c r="D831" s="267"/>
      <c r="E831" s="293"/>
      <c r="F831" s="293"/>
      <c r="G831" s="293"/>
      <c r="H831" s="267"/>
      <c r="I831" s="267"/>
      <c r="J831" s="267"/>
      <c r="K831" s="267"/>
      <c r="L831" s="267"/>
      <c r="M831" s="267"/>
      <c r="N831" s="267"/>
      <c r="O831" s="267"/>
      <c r="P831" s="267"/>
      <c r="Q831" s="267"/>
      <c r="R831" s="267"/>
      <c r="S831" s="267"/>
      <c r="T831" s="267"/>
      <c r="U831" s="267"/>
      <c r="V831" s="267"/>
      <c r="W831" s="267"/>
      <c r="X831" s="267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  <c r="AJ831" s="267"/>
      <c r="AK831" s="267"/>
      <c r="AL831" s="267"/>
      <c r="AM831" s="267"/>
      <c r="AN831" s="267"/>
      <c r="AO831" s="267"/>
      <c r="AP831" s="267"/>
      <c r="AQ831" s="267"/>
      <c r="AR831" s="267"/>
      <c r="AS831" s="267"/>
      <c r="AT831" s="267"/>
      <c r="AU831" s="267"/>
      <c r="AV831" s="267"/>
      <c r="AW831" s="267"/>
      <c r="AX831" s="267"/>
      <c r="AY831" s="267"/>
      <c r="AZ831" s="267"/>
      <c r="BA831" s="267"/>
      <c r="BB831" s="267"/>
      <c r="BC831" s="267"/>
      <c r="BD831" s="267"/>
      <c r="BE831" s="267"/>
      <c r="BF831" s="267"/>
      <c r="BG831" s="267"/>
      <c r="BH831" s="267"/>
      <c r="BI831" s="267"/>
      <c r="BJ831" s="267"/>
      <c r="BK831" s="267"/>
      <c r="BL831" s="267"/>
      <c r="BM831" s="267"/>
      <c r="BN831" s="267"/>
      <c r="BO831" s="267"/>
      <c r="BP831" s="267"/>
      <c r="BQ831" s="267"/>
      <c r="BR831" s="267"/>
      <c r="BS831" s="267"/>
      <c r="BT831" s="267"/>
      <c r="BU831" s="267"/>
      <c r="BV831" s="267"/>
      <c r="BW831" s="267"/>
      <c r="BX831" s="267"/>
      <c r="BY831" s="267"/>
      <c r="BZ831" s="267"/>
    </row>
    <row r="832" spans="1:78">
      <c r="A832" s="267"/>
      <c r="B832" s="267"/>
      <c r="C832" s="267"/>
      <c r="D832" s="267"/>
      <c r="E832" s="293"/>
      <c r="F832" s="293"/>
      <c r="G832" s="293"/>
      <c r="H832" s="267"/>
      <c r="I832" s="267"/>
      <c r="J832" s="267"/>
      <c r="K832" s="267"/>
      <c r="L832" s="267"/>
      <c r="M832" s="267"/>
      <c r="N832" s="267"/>
      <c r="O832" s="267"/>
      <c r="P832" s="267"/>
      <c r="Q832" s="267"/>
      <c r="R832" s="267"/>
      <c r="S832" s="267"/>
      <c r="T832" s="267"/>
      <c r="U832" s="267"/>
      <c r="V832" s="267"/>
      <c r="W832" s="267"/>
      <c r="X832" s="267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  <c r="AJ832" s="267"/>
      <c r="AK832" s="267"/>
      <c r="AL832" s="267"/>
      <c r="AM832" s="267"/>
      <c r="AN832" s="267"/>
      <c r="AO832" s="267"/>
      <c r="AP832" s="267"/>
      <c r="AQ832" s="267"/>
      <c r="AR832" s="267"/>
      <c r="AS832" s="267"/>
      <c r="AT832" s="267"/>
      <c r="AU832" s="267"/>
      <c r="AV832" s="267"/>
      <c r="AW832" s="267"/>
      <c r="AX832" s="267"/>
      <c r="AY832" s="267"/>
      <c r="AZ832" s="267"/>
      <c r="BA832" s="267"/>
      <c r="BB832" s="267"/>
      <c r="BC832" s="267"/>
      <c r="BD832" s="267"/>
      <c r="BE832" s="267"/>
      <c r="BF832" s="267"/>
      <c r="BG832" s="267"/>
      <c r="BH832" s="267"/>
      <c r="BI832" s="267"/>
      <c r="BJ832" s="267"/>
      <c r="BK832" s="267"/>
      <c r="BL832" s="267"/>
      <c r="BM832" s="267"/>
      <c r="BN832" s="267"/>
      <c r="BO832" s="267"/>
      <c r="BP832" s="267"/>
      <c r="BQ832" s="267"/>
      <c r="BR832" s="267"/>
      <c r="BS832" s="267"/>
      <c r="BT832" s="267"/>
      <c r="BU832" s="267"/>
      <c r="BV832" s="267"/>
      <c r="BW832" s="267"/>
      <c r="BX832" s="267"/>
      <c r="BY832" s="267"/>
      <c r="BZ832" s="267"/>
    </row>
    <row r="833" spans="1:78">
      <c r="A833" s="267"/>
      <c r="B833" s="267"/>
      <c r="C833" s="267"/>
      <c r="D833" s="267"/>
      <c r="E833" s="293"/>
      <c r="F833" s="293"/>
      <c r="G833" s="293"/>
      <c r="H833" s="267"/>
      <c r="I833" s="267"/>
      <c r="J833" s="267"/>
      <c r="K833" s="267"/>
      <c r="L833" s="267"/>
      <c r="M833" s="267"/>
      <c r="N833" s="267"/>
      <c r="O833" s="267"/>
      <c r="P833" s="267"/>
      <c r="Q833" s="267"/>
      <c r="R833" s="267"/>
      <c r="S833" s="267"/>
      <c r="T833" s="267"/>
      <c r="U833" s="267"/>
      <c r="V833" s="267"/>
      <c r="W833" s="267"/>
      <c r="X833" s="267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  <c r="AJ833" s="267"/>
      <c r="AK833" s="267"/>
      <c r="AL833" s="267"/>
      <c r="AM833" s="267"/>
      <c r="AN833" s="267"/>
      <c r="AO833" s="267"/>
      <c r="AP833" s="267"/>
      <c r="AQ833" s="267"/>
      <c r="AR833" s="267"/>
      <c r="AS833" s="267"/>
      <c r="AT833" s="267"/>
      <c r="AU833" s="267"/>
      <c r="AV833" s="267"/>
      <c r="AW833" s="267"/>
      <c r="AX833" s="267"/>
      <c r="AY833" s="267"/>
      <c r="AZ833" s="267"/>
      <c r="BA833" s="267"/>
      <c r="BB833" s="267"/>
      <c r="BC833" s="267"/>
      <c r="BD833" s="267"/>
      <c r="BE833" s="267"/>
      <c r="BF833" s="267"/>
      <c r="BG833" s="267"/>
      <c r="BH833" s="267"/>
      <c r="BI833" s="267"/>
      <c r="BJ833" s="267"/>
      <c r="BK833" s="267"/>
      <c r="BL833" s="267"/>
      <c r="BM833" s="267"/>
      <c r="BN833" s="267"/>
      <c r="BO833" s="267"/>
      <c r="BP833" s="267"/>
      <c r="BQ833" s="267"/>
      <c r="BR833" s="267"/>
      <c r="BS833" s="267"/>
      <c r="BT833" s="267"/>
      <c r="BU833" s="267"/>
      <c r="BV833" s="267"/>
      <c r="BW833" s="267"/>
      <c r="BX833" s="267"/>
      <c r="BY833" s="267"/>
      <c r="BZ833" s="267"/>
    </row>
    <row r="834" spans="1:78">
      <c r="A834" s="267"/>
      <c r="B834" s="267"/>
      <c r="C834" s="267"/>
      <c r="D834" s="267"/>
      <c r="E834" s="293"/>
      <c r="F834" s="293"/>
      <c r="G834" s="293"/>
      <c r="H834" s="267"/>
      <c r="I834" s="267"/>
      <c r="J834" s="267"/>
      <c r="K834" s="267"/>
      <c r="L834" s="267"/>
      <c r="M834" s="267"/>
      <c r="N834" s="267"/>
      <c r="O834" s="267"/>
      <c r="P834" s="267"/>
      <c r="Q834" s="267"/>
      <c r="R834" s="267"/>
      <c r="S834" s="267"/>
      <c r="T834" s="267"/>
      <c r="U834" s="267"/>
      <c r="V834" s="267"/>
      <c r="W834" s="267"/>
      <c r="X834" s="267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  <c r="AJ834" s="267"/>
      <c r="AK834" s="267"/>
      <c r="AL834" s="267"/>
      <c r="AM834" s="267"/>
      <c r="AN834" s="267"/>
      <c r="AO834" s="267"/>
      <c r="AP834" s="267"/>
      <c r="AQ834" s="267"/>
      <c r="AR834" s="267"/>
      <c r="AS834" s="267"/>
      <c r="AT834" s="267"/>
      <c r="AU834" s="267"/>
      <c r="AV834" s="267"/>
      <c r="AW834" s="267"/>
      <c r="AX834" s="267"/>
      <c r="AY834" s="267"/>
      <c r="AZ834" s="267"/>
      <c r="BA834" s="267"/>
      <c r="BB834" s="267"/>
      <c r="BC834" s="267"/>
      <c r="BD834" s="267"/>
      <c r="BE834" s="267"/>
      <c r="BF834" s="267"/>
      <c r="BG834" s="267"/>
      <c r="BH834" s="267"/>
      <c r="BI834" s="267"/>
      <c r="BJ834" s="267"/>
      <c r="BK834" s="267"/>
      <c r="BL834" s="267"/>
      <c r="BM834" s="267"/>
      <c r="BN834" s="267"/>
      <c r="BO834" s="267"/>
      <c r="BP834" s="267"/>
      <c r="BQ834" s="267"/>
      <c r="BR834" s="267"/>
      <c r="BS834" s="267"/>
      <c r="BT834" s="267"/>
      <c r="BU834" s="267"/>
      <c r="BV834" s="267"/>
      <c r="BW834" s="267"/>
      <c r="BX834" s="267"/>
      <c r="BY834" s="267"/>
      <c r="BZ834" s="267"/>
    </row>
    <row r="835" spans="1:78">
      <c r="A835" s="267"/>
      <c r="B835" s="267"/>
      <c r="C835" s="267"/>
      <c r="D835" s="267"/>
      <c r="E835" s="293"/>
      <c r="F835" s="293"/>
      <c r="G835" s="293"/>
      <c r="H835" s="267"/>
      <c r="I835" s="267"/>
      <c r="J835" s="267"/>
      <c r="K835" s="267"/>
      <c r="L835" s="267"/>
      <c r="M835" s="267"/>
      <c r="N835" s="267"/>
      <c r="O835" s="267"/>
      <c r="P835" s="267"/>
      <c r="Q835" s="267"/>
      <c r="R835" s="267"/>
      <c r="S835" s="267"/>
      <c r="T835" s="267"/>
      <c r="U835" s="267"/>
      <c r="V835" s="267"/>
      <c r="W835" s="267"/>
      <c r="X835" s="267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  <c r="AJ835" s="267"/>
      <c r="AK835" s="267"/>
      <c r="AL835" s="267"/>
      <c r="AM835" s="267"/>
      <c r="AN835" s="267"/>
      <c r="AO835" s="267"/>
      <c r="AP835" s="267"/>
      <c r="AQ835" s="267"/>
      <c r="AR835" s="267"/>
      <c r="AS835" s="267"/>
      <c r="AT835" s="267"/>
      <c r="AU835" s="267"/>
      <c r="AV835" s="267"/>
      <c r="AW835" s="267"/>
      <c r="AX835" s="267"/>
      <c r="AY835" s="267"/>
      <c r="AZ835" s="267"/>
      <c r="BA835" s="267"/>
      <c r="BB835" s="267"/>
      <c r="BC835" s="267"/>
      <c r="BD835" s="267"/>
      <c r="BE835" s="267"/>
      <c r="BF835" s="267"/>
      <c r="BG835" s="267"/>
      <c r="BH835" s="267"/>
      <c r="BI835" s="267"/>
      <c r="BJ835" s="267"/>
      <c r="BK835" s="267"/>
      <c r="BL835" s="267"/>
      <c r="BM835" s="267"/>
      <c r="BN835" s="267"/>
      <c r="BO835" s="267"/>
      <c r="BP835" s="267"/>
      <c r="BQ835" s="267"/>
      <c r="BR835" s="267"/>
      <c r="BS835" s="267"/>
      <c r="BT835" s="267"/>
      <c r="BU835" s="267"/>
      <c r="BV835" s="267"/>
      <c r="BW835" s="267"/>
      <c r="BX835" s="267"/>
      <c r="BY835" s="267"/>
      <c r="BZ835" s="267"/>
    </row>
    <row r="836" spans="1:78">
      <c r="A836" s="267"/>
      <c r="B836" s="267"/>
      <c r="C836" s="267"/>
      <c r="D836" s="267"/>
      <c r="E836" s="293"/>
      <c r="F836" s="293"/>
      <c r="G836" s="293"/>
      <c r="H836" s="267"/>
      <c r="I836" s="267"/>
      <c r="J836" s="267"/>
      <c r="K836" s="267"/>
      <c r="L836" s="267"/>
      <c r="M836" s="267"/>
      <c r="N836" s="267"/>
      <c r="O836" s="267"/>
      <c r="P836" s="267"/>
      <c r="Q836" s="267"/>
      <c r="R836" s="267"/>
      <c r="S836" s="267"/>
      <c r="T836" s="267"/>
      <c r="U836" s="267"/>
      <c r="V836" s="267"/>
      <c r="W836" s="267"/>
      <c r="X836" s="267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  <c r="AJ836" s="267"/>
      <c r="AK836" s="267"/>
      <c r="AL836" s="267"/>
      <c r="AM836" s="267"/>
      <c r="AN836" s="267"/>
      <c r="AO836" s="267"/>
      <c r="AP836" s="267"/>
      <c r="AQ836" s="267"/>
      <c r="AR836" s="267"/>
      <c r="AS836" s="267"/>
      <c r="AT836" s="267"/>
      <c r="AU836" s="267"/>
      <c r="AV836" s="267"/>
      <c r="AW836" s="267"/>
      <c r="AX836" s="267"/>
      <c r="AY836" s="267"/>
      <c r="AZ836" s="267"/>
      <c r="BA836" s="267"/>
      <c r="BB836" s="267"/>
      <c r="BC836" s="267"/>
      <c r="BD836" s="267"/>
      <c r="BE836" s="267"/>
      <c r="BF836" s="267"/>
      <c r="BG836" s="267"/>
      <c r="BH836" s="267"/>
      <c r="BI836" s="267"/>
      <c r="BJ836" s="267"/>
      <c r="BK836" s="267"/>
      <c r="BL836" s="267"/>
      <c r="BM836" s="267"/>
      <c r="BN836" s="267"/>
      <c r="BO836" s="267"/>
      <c r="BP836" s="267"/>
      <c r="BQ836" s="267"/>
      <c r="BR836" s="267"/>
      <c r="BS836" s="267"/>
      <c r="BT836" s="267"/>
      <c r="BU836" s="267"/>
      <c r="BV836" s="267"/>
      <c r="BW836" s="267"/>
      <c r="BX836" s="267"/>
      <c r="BY836" s="267"/>
      <c r="BZ836" s="267"/>
    </row>
    <row r="837" spans="1:78">
      <c r="A837" s="267"/>
      <c r="B837" s="267"/>
      <c r="C837" s="267"/>
      <c r="D837" s="267"/>
      <c r="E837" s="293"/>
      <c r="F837" s="293"/>
      <c r="G837" s="293"/>
      <c r="H837" s="267"/>
      <c r="I837" s="267"/>
      <c r="J837" s="267"/>
      <c r="K837" s="267"/>
      <c r="L837" s="267"/>
      <c r="M837" s="267"/>
      <c r="N837" s="267"/>
      <c r="O837" s="267"/>
      <c r="P837" s="267"/>
      <c r="Q837" s="267"/>
      <c r="R837" s="267"/>
      <c r="S837" s="267"/>
      <c r="T837" s="267"/>
      <c r="U837" s="267"/>
      <c r="V837" s="267"/>
      <c r="W837" s="267"/>
      <c r="X837" s="267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  <c r="AJ837" s="267"/>
      <c r="AK837" s="267"/>
      <c r="AL837" s="267"/>
      <c r="AM837" s="267"/>
      <c r="AN837" s="267"/>
      <c r="AO837" s="267"/>
      <c r="AP837" s="267"/>
      <c r="AQ837" s="267"/>
      <c r="AR837" s="267"/>
      <c r="AS837" s="267"/>
      <c r="AT837" s="267"/>
      <c r="AU837" s="267"/>
      <c r="AV837" s="267"/>
      <c r="AW837" s="267"/>
      <c r="AX837" s="267"/>
      <c r="AY837" s="267"/>
      <c r="AZ837" s="267"/>
      <c r="BA837" s="267"/>
      <c r="BB837" s="267"/>
      <c r="BC837" s="267"/>
      <c r="BD837" s="267"/>
      <c r="BE837" s="267"/>
      <c r="BF837" s="267"/>
      <c r="BG837" s="267"/>
      <c r="BH837" s="267"/>
      <c r="BI837" s="267"/>
      <c r="BJ837" s="267"/>
      <c r="BK837" s="267"/>
      <c r="BL837" s="267"/>
      <c r="BM837" s="267"/>
      <c r="BN837" s="267"/>
      <c r="BO837" s="267"/>
      <c r="BP837" s="267"/>
      <c r="BQ837" s="267"/>
      <c r="BR837" s="267"/>
      <c r="BS837" s="267"/>
      <c r="BT837" s="267"/>
      <c r="BU837" s="267"/>
      <c r="BV837" s="267"/>
      <c r="BW837" s="267"/>
      <c r="BX837" s="267"/>
      <c r="BY837" s="267"/>
      <c r="BZ837" s="267"/>
    </row>
    <row r="838" spans="1:78">
      <c r="A838" s="267"/>
      <c r="B838" s="267"/>
      <c r="C838" s="267"/>
      <c r="D838" s="267"/>
      <c r="E838" s="293"/>
      <c r="F838" s="293"/>
      <c r="G838" s="293"/>
      <c r="H838" s="267"/>
      <c r="I838" s="267"/>
      <c r="J838" s="267"/>
      <c r="K838" s="267"/>
      <c r="L838" s="267"/>
      <c r="M838" s="267"/>
      <c r="N838" s="267"/>
      <c r="O838" s="267"/>
      <c r="P838" s="267"/>
      <c r="Q838" s="267"/>
      <c r="R838" s="267"/>
      <c r="S838" s="267"/>
      <c r="T838" s="267"/>
      <c r="U838" s="267"/>
      <c r="V838" s="267"/>
      <c r="W838" s="267"/>
      <c r="X838" s="267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  <c r="AJ838" s="267"/>
      <c r="AK838" s="267"/>
      <c r="AL838" s="267"/>
      <c r="AM838" s="267"/>
      <c r="AN838" s="267"/>
      <c r="AO838" s="267"/>
      <c r="AP838" s="267"/>
      <c r="AQ838" s="267"/>
      <c r="AR838" s="267"/>
      <c r="AS838" s="267"/>
      <c r="AT838" s="267"/>
      <c r="AU838" s="267"/>
      <c r="AV838" s="267"/>
      <c r="AW838" s="267"/>
      <c r="AX838" s="267"/>
      <c r="AY838" s="267"/>
      <c r="AZ838" s="267"/>
      <c r="BA838" s="267"/>
      <c r="BB838" s="267"/>
      <c r="BC838" s="267"/>
      <c r="BD838" s="267"/>
      <c r="BE838" s="267"/>
      <c r="BF838" s="267"/>
      <c r="BG838" s="267"/>
      <c r="BH838" s="267"/>
      <c r="BI838" s="267"/>
      <c r="BJ838" s="267"/>
      <c r="BK838" s="267"/>
      <c r="BL838" s="267"/>
      <c r="BM838" s="267"/>
      <c r="BN838" s="267"/>
      <c r="BO838" s="267"/>
      <c r="BP838" s="267"/>
      <c r="BQ838" s="267"/>
      <c r="BR838" s="267"/>
      <c r="BS838" s="267"/>
      <c r="BT838" s="267"/>
      <c r="BU838" s="267"/>
      <c r="BV838" s="267"/>
      <c r="BW838" s="267"/>
      <c r="BX838" s="267"/>
      <c r="BY838" s="267"/>
      <c r="BZ838" s="267"/>
    </row>
    <row r="839" spans="1:78">
      <c r="A839" s="267"/>
      <c r="B839" s="267"/>
      <c r="C839" s="267"/>
      <c r="D839" s="267"/>
      <c r="E839" s="293"/>
      <c r="F839" s="293"/>
      <c r="G839" s="293"/>
      <c r="H839" s="267"/>
      <c r="I839" s="267"/>
      <c r="J839" s="267"/>
      <c r="K839" s="267"/>
      <c r="L839" s="267"/>
      <c r="M839" s="267"/>
      <c r="N839" s="267"/>
      <c r="O839" s="267"/>
      <c r="P839" s="267"/>
      <c r="Q839" s="267"/>
      <c r="R839" s="267"/>
      <c r="S839" s="267"/>
      <c r="T839" s="267"/>
      <c r="U839" s="267"/>
      <c r="V839" s="267"/>
      <c r="W839" s="267"/>
      <c r="X839" s="267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  <c r="AJ839" s="267"/>
      <c r="AK839" s="267"/>
      <c r="AL839" s="267"/>
      <c r="AM839" s="267"/>
      <c r="AN839" s="267"/>
      <c r="AO839" s="267"/>
      <c r="AP839" s="267"/>
      <c r="AQ839" s="267"/>
      <c r="AR839" s="267"/>
      <c r="AS839" s="267"/>
      <c r="AT839" s="267"/>
      <c r="AU839" s="267"/>
      <c r="AV839" s="267"/>
      <c r="AW839" s="267"/>
      <c r="AX839" s="267"/>
      <c r="AY839" s="267"/>
      <c r="AZ839" s="267"/>
      <c r="BA839" s="267"/>
      <c r="BB839" s="267"/>
      <c r="BC839" s="267"/>
      <c r="BD839" s="267"/>
      <c r="BE839" s="267"/>
      <c r="BF839" s="267"/>
      <c r="BG839" s="267"/>
      <c r="BH839" s="267"/>
      <c r="BI839" s="267"/>
      <c r="BJ839" s="267"/>
      <c r="BK839" s="267"/>
      <c r="BL839" s="267"/>
      <c r="BM839" s="267"/>
      <c r="BN839" s="267"/>
      <c r="BO839" s="267"/>
      <c r="BP839" s="267"/>
      <c r="BQ839" s="267"/>
      <c r="BR839" s="267"/>
      <c r="BS839" s="267"/>
      <c r="BT839" s="267"/>
      <c r="BU839" s="267"/>
      <c r="BV839" s="267"/>
      <c r="BW839" s="267"/>
      <c r="BX839" s="267"/>
      <c r="BY839" s="267"/>
      <c r="BZ839" s="267"/>
    </row>
    <row r="840" spans="1:78">
      <c r="A840" s="267"/>
      <c r="B840" s="267"/>
      <c r="C840" s="267"/>
      <c r="D840" s="267"/>
      <c r="E840" s="293"/>
      <c r="F840" s="293"/>
      <c r="G840" s="293"/>
      <c r="H840" s="267"/>
      <c r="I840" s="267"/>
      <c r="J840" s="267"/>
      <c r="K840" s="267"/>
      <c r="L840" s="267"/>
      <c r="M840" s="267"/>
      <c r="N840" s="267"/>
      <c r="O840" s="267"/>
      <c r="P840" s="267"/>
      <c r="Q840" s="267"/>
      <c r="R840" s="267"/>
      <c r="S840" s="267"/>
      <c r="T840" s="267"/>
      <c r="U840" s="267"/>
      <c r="V840" s="267"/>
      <c r="W840" s="267"/>
      <c r="X840" s="267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  <c r="AJ840" s="267"/>
      <c r="AK840" s="267"/>
      <c r="AL840" s="267"/>
      <c r="AM840" s="267"/>
      <c r="AN840" s="267"/>
      <c r="AO840" s="267"/>
      <c r="AP840" s="267"/>
      <c r="AQ840" s="267"/>
      <c r="AR840" s="267"/>
      <c r="AS840" s="267"/>
      <c r="AT840" s="267"/>
      <c r="AU840" s="267"/>
      <c r="AV840" s="267"/>
      <c r="AW840" s="267"/>
      <c r="AX840" s="267"/>
      <c r="AY840" s="267"/>
      <c r="AZ840" s="267"/>
      <c r="BA840" s="267"/>
      <c r="BB840" s="267"/>
      <c r="BC840" s="267"/>
      <c r="BD840" s="267"/>
      <c r="BE840" s="267"/>
      <c r="BF840" s="267"/>
      <c r="BG840" s="267"/>
      <c r="BH840" s="267"/>
      <c r="BI840" s="267"/>
      <c r="BJ840" s="267"/>
      <c r="BK840" s="267"/>
      <c r="BL840" s="267"/>
      <c r="BM840" s="267"/>
      <c r="BN840" s="267"/>
      <c r="BO840" s="267"/>
      <c r="BP840" s="267"/>
      <c r="BQ840" s="267"/>
      <c r="BR840" s="267"/>
      <c r="BS840" s="267"/>
      <c r="BT840" s="267"/>
      <c r="BU840" s="267"/>
      <c r="BV840" s="267"/>
      <c r="BW840" s="267"/>
      <c r="BX840" s="267"/>
      <c r="BY840" s="267"/>
      <c r="BZ840" s="267"/>
    </row>
    <row r="841" spans="1:78">
      <c r="A841" s="267"/>
      <c r="B841" s="267"/>
      <c r="C841" s="267"/>
      <c r="D841" s="267"/>
      <c r="E841" s="293"/>
      <c r="F841" s="293"/>
      <c r="G841" s="293"/>
      <c r="H841" s="267"/>
      <c r="I841" s="267"/>
      <c r="J841" s="267"/>
      <c r="K841" s="267"/>
      <c r="L841" s="267"/>
      <c r="M841" s="267"/>
      <c r="N841" s="267"/>
      <c r="O841" s="267"/>
      <c r="P841" s="267"/>
      <c r="Q841" s="267"/>
      <c r="R841" s="267"/>
      <c r="S841" s="267"/>
      <c r="T841" s="267"/>
      <c r="U841" s="267"/>
      <c r="V841" s="267"/>
      <c r="W841" s="267"/>
      <c r="X841" s="267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  <c r="AJ841" s="267"/>
      <c r="AK841" s="267"/>
      <c r="AL841" s="267"/>
      <c r="AM841" s="267"/>
      <c r="AN841" s="267"/>
      <c r="AO841" s="267"/>
      <c r="AP841" s="267"/>
      <c r="AQ841" s="267"/>
      <c r="AR841" s="267"/>
      <c r="AS841" s="267"/>
      <c r="AT841" s="267"/>
      <c r="AU841" s="267"/>
      <c r="AV841" s="267"/>
      <c r="AW841" s="267"/>
      <c r="AX841" s="267"/>
      <c r="AY841" s="267"/>
      <c r="AZ841" s="267"/>
      <c r="BA841" s="267"/>
      <c r="BB841" s="267"/>
      <c r="BC841" s="267"/>
      <c r="BD841" s="267"/>
      <c r="BE841" s="267"/>
      <c r="BF841" s="267"/>
      <c r="BG841" s="267"/>
      <c r="BH841" s="267"/>
      <c r="BI841" s="267"/>
      <c r="BJ841" s="267"/>
      <c r="BK841" s="267"/>
      <c r="BL841" s="267"/>
      <c r="BM841" s="267"/>
      <c r="BN841" s="267"/>
      <c r="BO841" s="267"/>
      <c r="BP841" s="267"/>
      <c r="BQ841" s="267"/>
      <c r="BR841" s="267"/>
      <c r="BS841" s="267"/>
      <c r="BT841" s="267"/>
      <c r="BU841" s="267"/>
      <c r="BV841" s="267"/>
      <c r="BW841" s="267"/>
      <c r="BX841" s="267"/>
      <c r="BY841" s="267"/>
      <c r="BZ841" s="267"/>
    </row>
    <row r="842" spans="1:78">
      <c r="A842" s="267"/>
      <c r="B842" s="267"/>
      <c r="C842" s="267"/>
      <c r="D842" s="267"/>
      <c r="E842" s="293"/>
      <c r="F842" s="293"/>
      <c r="G842" s="293"/>
      <c r="H842" s="267"/>
      <c r="I842" s="267"/>
      <c r="J842" s="267"/>
      <c r="K842" s="267"/>
      <c r="L842" s="267"/>
      <c r="M842" s="267"/>
      <c r="N842" s="267"/>
      <c r="O842" s="267"/>
      <c r="P842" s="267"/>
      <c r="Q842" s="267"/>
      <c r="R842" s="267"/>
      <c r="S842" s="267"/>
      <c r="T842" s="267"/>
      <c r="U842" s="267"/>
      <c r="V842" s="267"/>
      <c r="W842" s="267"/>
      <c r="X842" s="267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  <c r="AJ842" s="267"/>
      <c r="AK842" s="267"/>
      <c r="AL842" s="267"/>
      <c r="AM842" s="267"/>
      <c r="AN842" s="267"/>
      <c r="AO842" s="267"/>
      <c r="AP842" s="267"/>
      <c r="AQ842" s="267"/>
      <c r="AR842" s="267"/>
      <c r="AS842" s="267"/>
      <c r="AT842" s="267"/>
      <c r="AU842" s="267"/>
      <c r="AV842" s="267"/>
      <c r="AW842" s="267"/>
      <c r="AX842" s="267"/>
      <c r="AY842" s="267"/>
      <c r="AZ842" s="267"/>
      <c r="BA842" s="267"/>
      <c r="BB842" s="267"/>
      <c r="BC842" s="267"/>
      <c r="BD842" s="267"/>
      <c r="BE842" s="267"/>
      <c r="BF842" s="267"/>
      <c r="BG842" s="267"/>
      <c r="BH842" s="267"/>
      <c r="BI842" s="267"/>
      <c r="BJ842" s="267"/>
      <c r="BK842" s="267"/>
      <c r="BL842" s="267"/>
      <c r="BM842" s="267"/>
      <c r="BN842" s="267"/>
      <c r="BO842" s="267"/>
      <c r="BP842" s="267"/>
      <c r="BQ842" s="267"/>
      <c r="BR842" s="267"/>
      <c r="BS842" s="267"/>
      <c r="BT842" s="267"/>
      <c r="BU842" s="267"/>
      <c r="BV842" s="267"/>
      <c r="BW842" s="267"/>
      <c r="BX842" s="267"/>
      <c r="BY842" s="267"/>
      <c r="BZ842" s="267"/>
    </row>
    <row r="843" spans="1:78">
      <c r="A843" s="267"/>
      <c r="B843" s="267"/>
      <c r="C843" s="267"/>
      <c r="D843" s="267"/>
      <c r="E843" s="293"/>
      <c r="F843" s="293"/>
      <c r="G843" s="293"/>
      <c r="H843" s="267"/>
      <c r="I843" s="267"/>
      <c r="J843" s="267"/>
      <c r="K843" s="267"/>
      <c r="L843" s="267"/>
      <c r="M843" s="267"/>
      <c r="N843" s="267"/>
      <c r="O843" s="267"/>
      <c r="P843" s="267"/>
      <c r="Q843" s="267"/>
      <c r="R843" s="267"/>
      <c r="S843" s="267"/>
      <c r="T843" s="267"/>
      <c r="U843" s="267"/>
      <c r="V843" s="267"/>
      <c r="W843" s="267"/>
      <c r="X843" s="267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  <c r="AJ843" s="267"/>
      <c r="AK843" s="267"/>
      <c r="AL843" s="267"/>
      <c r="AM843" s="267"/>
      <c r="AN843" s="267"/>
      <c r="AO843" s="267"/>
      <c r="AP843" s="267"/>
      <c r="AQ843" s="267"/>
      <c r="AR843" s="267"/>
      <c r="AS843" s="267"/>
      <c r="AT843" s="267"/>
      <c r="AU843" s="267"/>
      <c r="AV843" s="267"/>
      <c r="AW843" s="267"/>
      <c r="AX843" s="267"/>
      <c r="AY843" s="267"/>
      <c r="AZ843" s="267"/>
      <c r="BA843" s="267"/>
      <c r="BB843" s="267"/>
      <c r="BC843" s="267"/>
      <c r="BD843" s="267"/>
      <c r="BE843" s="267"/>
      <c r="BF843" s="267"/>
      <c r="BG843" s="267"/>
      <c r="BH843" s="267"/>
      <c r="BI843" s="267"/>
      <c r="BJ843" s="267"/>
      <c r="BK843" s="267"/>
      <c r="BL843" s="267"/>
      <c r="BM843" s="267"/>
      <c r="BN843" s="267"/>
      <c r="BO843" s="267"/>
      <c r="BP843" s="267"/>
      <c r="BQ843" s="267"/>
      <c r="BR843" s="267"/>
      <c r="BS843" s="267"/>
      <c r="BT843" s="267"/>
      <c r="BU843" s="267"/>
      <c r="BV843" s="267"/>
      <c r="BW843" s="267"/>
      <c r="BX843" s="267"/>
      <c r="BY843" s="267"/>
      <c r="BZ843" s="267"/>
    </row>
    <row r="844" spans="1:78">
      <c r="A844" s="267"/>
      <c r="B844" s="267"/>
      <c r="C844" s="267"/>
      <c r="D844" s="267"/>
      <c r="E844" s="293"/>
      <c r="F844" s="293"/>
      <c r="G844" s="293"/>
      <c r="H844" s="267"/>
      <c r="I844" s="267"/>
      <c r="J844" s="267"/>
      <c r="K844" s="267"/>
      <c r="L844" s="267"/>
      <c r="M844" s="267"/>
      <c r="N844" s="267"/>
      <c r="O844" s="267"/>
      <c r="P844" s="267"/>
      <c r="Q844" s="267"/>
      <c r="R844" s="267"/>
      <c r="S844" s="267"/>
      <c r="T844" s="267"/>
      <c r="U844" s="267"/>
      <c r="V844" s="267"/>
      <c r="W844" s="267"/>
      <c r="X844" s="267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  <c r="AJ844" s="267"/>
      <c r="AK844" s="267"/>
      <c r="AL844" s="267"/>
      <c r="AM844" s="267"/>
      <c r="AN844" s="267"/>
      <c r="AO844" s="267"/>
      <c r="AP844" s="267"/>
      <c r="AQ844" s="267"/>
      <c r="AR844" s="267"/>
      <c r="AS844" s="267"/>
      <c r="AT844" s="267"/>
      <c r="AU844" s="267"/>
      <c r="AV844" s="267"/>
      <c r="AW844" s="267"/>
      <c r="AX844" s="267"/>
      <c r="AY844" s="267"/>
      <c r="AZ844" s="267"/>
      <c r="BA844" s="267"/>
      <c r="BB844" s="267"/>
      <c r="BC844" s="267"/>
      <c r="BD844" s="267"/>
      <c r="BE844" s="267"/>
      <c r="BF844" s="267"/>
      <c r="BG844" s="267"/>
      <c r="BH844" s="267"/>
      <c r="BI844" s="267"/>
      <c r="BJ844" s="267"/>
      <c r="BK844" s="267"/>
      <c r="BL844" s="267"/>
      <c r="BM844" s="267"/>
      <c r="BN844" s="267"/>
      <c r="BO844" s="267"/>
      <c r="BP844" s="267"/>
      <c r="BQ844" s="267"/>
      <c r="BR844" s="267"/>
      <c r="BS844" s="267"/>
      <c r="BT844" s="267"/>
      <c r="BU844" s="267"/>
      <c r="BV844" s="267"/>
      <c r="BW844" s="267"/>
      <c r="BX844" s="267"/>
      <c r="BY844" s="267"/>
      <c r="BZ844" s="267"/>
    </row>
    <row r="845" spans="1:78">
      <c r="A845" s="267"/>
      <c r="B845" s="267"/>
      <c r="C845" s="267"/>
      <c r="D845" s="267"/>
      <c r="E845" s="293"/>
      <c r="F845" s="293"/>
      <c r="G845" s="293"/>
      <c r="H845" s="267"/>
      <c r="I845" s="267"/>
      <c r="J845" s="267"/>
      <c r="K845" s="267"/>
      <c r="L845" s="267"/>
      <c r="M845" s="267"/>
      <c r="N845" s="267"/>
      <c r="O845" s="267"/>
      <c r="P845" s="267"/>
      <c r="Q845" s="267"/>
      <c r="R845" s="267"/>
      <c r="S845" s="267"/>
      <c r="T845" s="267"/>
      <c r="U845" s="267"/>
      <c r="V845" s="267"/>
      <c r="W845" s="267"/>
      <c r="X845" s="267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  <c r="AJ845" s="267"/>
      <c r="AK845" s="267"/>
      <c r="AL845" s="267"/>
      <c r="AM845" s="267"/>
      <c r="AN845" s="267"/>
      <c r="AO845" s="267"/>
      <c r="AP845" s="267"/>
      <c r="AQ845" s="267"/>
      <c r="AR845" s="267"/>
      <c r="AS845" s="267"/>
      <c r="AT845" s="267"/>
      <c r="AU845" s="267"/>
      <c r="AV845" s="267"/>
      <c r="AW845" s="267"/>
      <c r="AX845" s="267"/>
      <c r="AY845" s="267"/>
      <c r="AZ845" s="267"/>
      <c r="BA845" s="267"/>
      <c r="BB845" s="267"/>
      <c r="BC845" s="267"/>
      <c r="BD845" s="267"/>
      <c r="BE845" s="267"/>
      <c r="BF845" s="267"/>
      <c r="BG845" s="267"/>
      <c r="BH845" s="267"/>
      <c r="BI845" s="267"/>
      <c r="BJ845" s="267"/>
      <c r="BK845" s="267"/>
      <c r="BL845" s="267"/>
      <c r="BM845" s="267"/>
      <c r="BN845" s="267"/>
      <c r="BO845" s="267"/>
      <c r="BP845" s="267"/>
      <c r="BQ845" s="267"/>
      <c r="BR845" s="267"/>
      <c r="BS845" s="267"/>
      <c r="BT845" s="267"/>
      <c r="BU845" s="267"/>
      <c r="BV845" s="267"/>
      <c r="BW845" s="267"/>
      <c r="BX845" s="267"/>
      <c r="BY845" s="267"/>
      <c r="BZ845" s="267"/>
    </row>
    <row r="846" spans="1:78">
      <c r="A846" s="267"/>
      <c r="B846" s="267"/>
      <c r="C846" s="267"/>
      <c r="D846" s="267"/>
      <c r="E846" s="293"/>
      <c r="F846" s="293"/>
      <c r="G846" s="293"/>
      <c r="H846" s="267"/>
      <c r="I846" s="267"/>
      <c r="J846" s="267"/>
      <c r="K846" s="267"/>
      <c r="L846" s="267"/>
      <c r="M846" s="267"/>
      <c r="N846" s="267"/>
      <c r="O846" s="267"/>
      <c r="P846" s="267"/>
      <c r="Q846" s="267"/>
      <c r="R846" s="267"/>
      <c r="S846" s="267"/>
      <c r="T846" s="267"/>
      <c r="U846" s="267"/>
      <c r="V846" s="267"/>
      <c r="W846" s="267"/>
      <c r="X846" s="267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  <c r="AJ846" s="267"/>
      <c r="AK846" s="267"/>
      <c r="AL846" s="267"/>
      <c r="AM846" s="267"/>
      <c r="AN846" s="267"/>
      <c r="AO846" s="267"/>
      <c r="AP846" s="267"/>
      <c r="AQ846" s="267"/>
      <c r="AR846" s="267"/>
      <c r="AS846" s="267"/>
      <c r="AT846" s="267"/>
      <c r="AU846" s="267"/>
      <c r="AV846" s="267"/>
      <c r="AW846" s="267"/>
      <c r="AX846" s="267"/>
      <c r="AY846" s="267"/>
      <c r="AZ846" s="267"/>
      <c r="BA846" s="267"/>
      <c r="BB846" s="267"/>
      <c r="BC846" s="267"/>
      <c r="BD846" s="267"/>
      <c r="BE846" s="267"/>
      <c r="BF846" s="267"/>
      <c r="BG846" s="267"/>
      <c r="BH846" s="267"/>
      <c r="BI846" s="267"/>
      <c r="BJ846" s="267"/>
      <c r="BK846" s="267"/>
      <c r="BL846" s="267"/>
      <c r="BM846" s="267"/>
      <c r="BN846" s="267"/>
      <c r="BO846" s="267"/>
      <c r="BP846" s="267"/>
      <c r="BQ846" s="267"/>
      <c r="BR846" s="267"/>
      <c r="BS846" s="267"/>
      <c r="BT846" s="267"/>
      <c r="BU846" s="267"/>
      <c r="BV846" s="267"/>
      <c r="BW846" s="267"/>
      <c r="BX846" s="267"/>
      <c r="BY846" s="267"/>
      <c r="BZ846" s="267"/>
    </row>
    <row r="847" spans="1:78">
      <c r="A847" s="267"/>
      <c r="B847" s="267"/>
      <c r="C847" s="267"/>
      <c r="D847" s="267"/>
      <c r="E847" s="293"/>
      <c r="F847" s="293"/>
      <c r="G847" s="293"/>
      <c r="H847" s="267"/>
      <c r="I847" s="267"/>
      <c r="J847" s="267"/>
      <c r="K847" s="267"/>
      <c r="L847" s="267"/>
      <c r="M847" s="267"/>
      <c r="N847" s="267"/>
      <c r="O847" s="267"/>
      <c r="P847" s="267"/>
      <c r="Q847" s="267"/>
      <c r="R847" s="267"/>
      <c r="S847" s="267"/>
      <c r="T847" s="267"/>
      <c r="U847" s="267"/>
      <c r="V847" s="267"/>
      <c r="W847" s="267"/>
      <c r="X847" s="267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  <c r="AJ847" s="267"/>
      <c r="AK847" s="267"/>
      <c r="AL847" s="267"/>
      <c r="AM847" s="267"/>
      <c r="AN847" s="267"/>
      <c r="AO847" s="267"/>
      <c r="AP847" s="267"/>
      <c r="AQ847" s="267"/>
      <c r="AR847" s="267"/>
      <c r="AS847" s="267"/>
      <c r="AT847" s="267"/>
      <c r="AU847" s="267"/>
      <c r="AV847" s="267"/>
      <c r="AW847" s="267"/>
      <c r="AX847" s="267"/>
      <c r="AY847" s="267"/>
      <c r="AZ847" s="267"/>
      <c r="BA847" s="267"/>
      <c r="BB847" s="267"/>
      <c r="BC847" s="267"/>
      <c r="BD847" s="267"/>
      <c r="BE847" s="267"/>
      <c r="BF847" s="267"/>
      <c r="BG847" s="267"/>
      <c r="BH847" s="267"/>
      <c r="BI847" s="267"/>
      <c r="BJ847" s="267"/>
      <c r="BK847" s="267"/>
      <c r="BL847" s="267"/>
      <c r="BM847" s="267"/>
      <c r="BN847" s="267"/>
      <c r="BO847" s="267"/>
      <c r="BP847" s="267"/>
      <c r="BQ847" s="267"/>
      <c r="BR847" s="267"/>
      <c r="BS847" s="267"/>
      <c r="BT847" s="267"/>
      <c r="BU847" s="267"/>
      <c r="BV847" s="267"/>
      <c r="BW847" s="267"/>
      <c r="BX847" s="267"/>
      <c r="BY847" s="267"/>
      <c r="BZ847" s="267"/>
    </row>
    <row r="848" spans="1:78">
      <c r="A848" s="267"/>
      <c r="B848" s="267"/>
      <c r="C848" s="267"/>
      <c r="D848" s="267"/>
      <c r="E848" s="293"/>
      <c r="F848" s="293"/>
      <c r="G848" s="293"/>
      <c r="H848" s="267"/>
      <c r="I848" s="267"/>
      <c r="J848" s="267"/>
      <c r="K848" s="267"/>
      <c r="L848" s="267"/>
      <c r="M848" s="267"/>
      <c r="N848" s="267"/>
      <c r="O848" s="267"/>
      <c r="P848" s="267"/>
      <c r="Q848" s="267"/>
      <c r="R848" s="267"/>
      <c r="S848" s="267"/>
      <c r="T848" s="267"/>
      <c r="U848" s="267"/>
      <c r="V848" s="267"/>
      <c r="W848" s="267"/>
      <c r="X848" s="267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  <c r="AJ848" s="267"/>
      <c r="AK848" s="267"/>
      <c r="AL848" s="267"/>
      <c r="AM848" s="267"/>
      <c r="AN848" s="267"/>
      <c r="AO848" s="267"/>
      <c r="AP848" s="267"/>
      <c r="AQ848" s="267"/>
      <c r="AR848" s="267"/>
      <c r="AS848" s="267"/>
      <c r="AT848" s="267"/>
      <c r="AU848" s="267"/>
      <c r="AV848" s="267"/>
      <c r="AW848" s="267"/>
      <c r="AX848" s="267"/>
      <c r="AY848" s="267"/>
      <c r="AZ848" s="267"/>
      <c r="BA848" s="267"/>
      <c r="BB848" s="267"/>
      <c r="BC848" s="267"/>
      <c r="BD848" s="267"/>
      <c r="BE848" s="267"/>
      <c r="BF848" s="267"/>
      <c r="BG848" s="267"/>
      <c r="BH848" s="267"/>
      <c r="BI848" s="267"/>
      <c r="BJ848" s="267"/>
      <c r="BK848" s="267"/>
      <c r="BL848" s="267"/>
      <c r="BM848" s="267"/>
      <c r="BN848" s="267"/>
      <c r="BO848" s="267"/>
      <c r="BP848" s="267"/>
      <c r="BQ848" s="267"/>
      <c r="BR848" s="267"/>
      <c r="BS848" s="267"/>
      <c r="BT848" s="267"/>
      <c r="BU848" s="267"/>
      <c r="BV848" s="267"/>
      <c r="BW848" s="267"/>
      <c r="BX848" s="267"/>
      <c r="BY848" s="267"/>
      <c r="BZ848" s="267"/>
    </row>
    <row r="849" spans="1:78">
      <c r="A849" s="267"/>
      <c r="B849" s="267"/>
      <c r="C849" s="267"/>
      <c r="D849" s="267"/>
      <c r="E849" s="293"/>
      <c r="F849" s="293"/>
      <c r="G849" s="293"/>
      <c r="H849" s="267"/>
      <c r="I849" s="267"/>
      <c r="J849" s="267"/>
      <c r="K849" s="267"/>
      <c r="L849" s="267"/>
      <c r="M849" s="267"/>
      <c r="N849" s="267"/>
      <c r="O849" s="267"/>
      <c r="P849" s="267"/>
      <c r="Q849" s="267"/>
      <c r="R849" s="267"/>
      <c r="S849" s="267"/>
      <c r="T849" s="267"/>
      <c r="U849" s="267"/>
      <c r="V849" s="267"/>
      <c r="W849" s="267"/>
      <c r="X849" s="267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  <c r="AJ849" s="267"/>
      <c r="AK849" s="267"/>
      <c r="AL849" s="267"/>
      <c r="AM849" s="267"/>
      <c r="AN849" s="267"/>
      <c r="AO849" s="267"/>
      <c r="AP849" s="267"/>
      <c r="AQ849" s="267"/>
      <c r="AR849" s="267"/>
      <c r="AS849" s="267"/>
      <c r="AT849" s="267"/>
      <c r="AU849" s="267"/>
      <c r="AV849" s="267"/>
      <c r="AW849" s="267"/>
      <c r="AX849" s="267"/>
      <c r="AY849" s="267"/>
      <c r="AZ849" s="267"/>
      <c r="BA849" s="267"/>
      <c r="BB849" s="267"/>
      <c r="BC849" s="267"/>
      <c r="BD849" s="267"/>
      <c r="BE849" s="267"/>
      <c r="BF849" s="267"/>
      <c r="BG849" s="267"/>
      <c r="BH849" s="267"/>
      <c r="BI849" s="267"/>
      <c r="BJ849" s="267"/>
      <c r="BK849" s="267"/>
      <c r="BL849" s="267"/>
      <c r="BM849" s="267"/>
      <c r="BN849" s="267"/>
      <c r="BO849" s="267"/>
      <c r="BP849" s="267"/>
      <c r="BQ849" s="267"/>
      <c r="BR849" s="267"/>
      <c r="BS849" s="267"/>
      <c r="BT849" s="267"/>
      <c r="BU849" s="267"/>
      <c r="BV849" s="267"/>
      <c r="BW849" s="267"/>
      <c r="BX849" s="267"/>
      <c r="BY849" s="267"/>
      <c r="BZ849" s="267"/>
    </row>
    <row r="850" spans="1:78">
      <c r="A850" s="267"/>
      <c r="B850" s="267"/>
      <c r="C850" s="267"/>
      <c r="D850" s="267"/>
      <c r="E850" s="293"/>
      <c r="F850" s="293"/>
      <c r="G850" s="293"/>
      <c r="H850" s="267"/>
      <c r="I850" s="267"/>
      <c r="J850" s="267"/>
      <c r="K850" s="267"/>
      <c r="L850" s="267"/>
      <c r="M850" s="267"/>
      <c r="N850" s="267"/>
      <c r="O850" s="267"/>
      <c r="P850" s="267"/>
      <c r="Q850" s="267"/>
      <c r="R850" s="267"/>
      <c r="S850" s="267"/>
      <c r="T850" s="267"/>
      <c r="U850" s="267"/>
      <c r="V850" s="267"/>
      <c r="W850" s="267"/>
      <c r="X850" s="267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  <c r="AJ850" s="267"/>
      <c r="AK850" s="267"/>
      <c r="AL850" s="267"/>
      <c r="AM850" s="267"/>
      <c r="AN850" s="267"/>
      <c r="AO850" s="267"/>
      <c r="AP850" s="267"/>
      <c r="AQ850" s="267"/>
      <c r="AR850" s="267"/>
      <c r="AS850" s="267"/>
      <c r="AT850" s="267"/>
      <c r="AU850" s="267"/>
      <c r="AV850" s="267"/>
      <c r="AW850" s="267"/>
      <c r="AX850" s="267"/>
      <c r="AY850" s="267"/>
      <c r="AZ850" s="267"/>
      <c r="BA850" s="267"/>
      <c r="BB850" s="267"/>
      <c r="BC850" s="267"/>
      <c r="BD850" s="267"/>
      <c r="BE850" s="267"/>
      <c r="BF850" s="267"/>
      <c r="BG850" s="267"/>
      <c r="BH850" s="267"/>
      <c r="BI850" s="267"/>
      <c r="BJ850" s="267"/>
      <c r="BK850" s="267"/>
      <c r="BL850" s="267"/>
      <c r="BM850" s="267"/>
      <c r="BN850" s="267"/>
      <c r="BO850" s="267"/>
      <c r="BP850" s="267"/>
      <c r="BQ850" s="267"/>
      <c r="BR850" s="267"/>
      <c r="BS850" s="267"/>
      <c r="BT850" s="267"/>
      <c r="BU850" s="267"/>
      <c r="BV850" s="267"/>
      <c r="BW850" s="267"/>
      <c r="BX850" s="267"/>
      <c r="BY850" s="267"/>
      <c r="BZ850" s="267"/>
    </row>
    <row r="851" spans="1:78">
      <c r="A851" s="267"/>
      <c r="B851" s="267"/>
      <c r="C851" s="267"/>
      <c r="D851" s="267"/>
      <c r="E851" s="293"/>
      <c r="F851" s="293"/>
      <c r="G851" s="293"/>
      <c r="H851" s="267"/>
      <c r="I851" s="267"/>
      <c r="J851" s="267"/>
      <c r="K851" s="267"/>
      <c r="L851" s="267"/>
      <c r="M851" s="267"/>
      <c r="N851" s="267"/>
      <c r="O851" s="267"/>
      <c r="P851" s="267"/>
      <c r="Q851" s="267"/>
      <c r="R851" s="267"/>
      <c r="S851" s="267"/>
      <c r="T851" s="267"/>
      <c r="U851" s="267"/>
      <c r="V851" s="267"/>
      <c r="W851" s="267"/>
      <c r="X851" s="267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  <c r="AJ851" s="267"/>
      <c r="AK851" s="267"/>
      <c r="AL851" s="267"/>
      <c r="AM851" s="267"/>
      <c r="AN851" s="267"/>
      <c r="AO851" s="267"/>
      <c r="AP851" s="267"/>
      <c r="AQ851" s="267"/>
      <c r="AR851" s="267"/>
      <c r="AS851" s="267"/>
      <c r="AT851" s="267"/>
      <c r="AU851" s="267"/>
      <c r="AV851" s="267"/>
      <c r="AW851" s="267"/>
      <c r="AX851" s="267"/>
      <c r="AY851" s="267"/>
      <c r="AZ851" s="267"/>
      <c r="BA851" s="267"/>
      <c r="BB851" s="267"/>
      <c r="BC851" s="267"/>
      <c r="BD851" s="267"/>
      <c r="BE851" s="267"/>
      <c r="BF851" s="267"/>
      <c r="BG851" s="267"/>
      <c r="BH851" s="267"/>
      <c r="BI851" s="267"/>
      <c r="BJ851" s="267"/>
      <c r="BK851" s="267"/>
      <c r="BL851" s="267"/>
      <c r="BM851" s="267"/>
      <c r="BN851" s="267"/>
      <c r="BO851" s="267"/>
      <c r="BP851" s="267"/>
      <c r="BQ851" s="267"/>
      <c r="BR851" s="267"/>
      <c r="BS851" s="267"/>
      <c r="BT851" s="267"/>
      <c r="BU851" s="267"/>
      <c r="BV851" s="267"/>
      <c r="BW851" s="267"/>
      <c r="BX851" s="267"/>
      <c r="BY851" s="267"/>
      <c r="BZ851" s="267"/>
    </row>
    <row r="852" spans="1:78">
      <c r="A852" s="267"/>
      <c r="B852" s="267"/>
      <c r="C852" s="267"/>
      <c r="D852" s="267"/>
      <c r="E852" s="293"/>
      <c r="F852" s="293"/>
      <c r="G852" s="293"/>
      <c r="H852" s="267"/>
      <c r="I852" s="267"/>
      <c r="J852" s="267"/>
      <c r="K852" s="267"/>
      <c r="L852" s="267"/>
      <c r="M852" s="267"/>
      <c r="N852" s="267"/>
      <c r="O852" s="267"/>
      <c r="P852" s="267"/>
      <c r="Q852" s="267"/>
      <c r="R852" s="267"/>
      <c r="S852" s="267"/>
      <c r="T852" s="267"/>
      <c r="U852" s="267"/>
      <c r="V852" s="267"/>
      <c r="W852" s="267"/>
      <c r="X852" s="267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  <c r="AJ852" s="267"/>
      <c r="AK852" s="267"/>
      <c r="AL852" s="267"/>
      <c r="AM852" s="267"/>
      <c r="AN852" s="267"/>
      <c r="AO852" s="267"/>
      <c r="AP852" s="267"/>
      <c r="AQ852" s="267"/>
      <c r="AR852" s="267"/>
      <c r="AS852" s="267"/>
      <c r="AT852" s="267"/>
      <c r="AU852" s="267"/>
      <c r="AV852" s="267"/>
      <c r="AW852" s="267"/>
      <c r="AX852" s="267"/>
      <c r="AY852" s="267"/>
      <c r="AZ852" s="267"/>
      <c r="BA852" s="267"/>
      <c r="BB852" s="267"/>
      <c r="BC852" s="267"/>
      <c r="BD852" s="267"/>
      <c r="BE852" s="267"/>
      <c r="BF852" s="267"/>
      <c r="BG852" s="267"/>
      <c r="BH852" s="267"/>
      <c r="BI852" s="267"/>
      <c r="BJ852" s="267"/>
      <c r="BK852" s="267"/>
      <c r="BL852" s="267"/>
      <c r="BM852" s="267"/>
      <c r="BN852" s="267"/>
      <c r="BO852" s="267"/>
      <c r="BP852" s="267"/>
      <c r="BQ852" s="267"/>
      <c r="BR852" s="267"/>
      <c r="BS852" s="267"/>
      <c r="BT852" s="267"/>
      <c r="BU852" s="267"/>
      <c r="BV852" s="267"/>
      <c r="BW852" s="267"/>
      <c r="BX852" s="267"/>
      <c r="BY852" s="267"/>
      <c r="BZ852" s="267"/>
    </row>
    <row r="853" spans="1:78">
      <c r="A853" s="267"/>
      <c r="B853" s="267"/>
      <c r="C853" s="267"/>
      <c r="D853" s="267"/>
      <c r="E853" s="293"/>
      <c r="F853" s="293"/>
      <c r="G853" s="293"/>
      <c r="H853" s="267"/>
      <c r="I853" s="267"/>
      <c r="J853" s="267"/>
      <c r="K853" s="267"/>
      <c r="L853" s="267"/>
      <c r="M853" s="267"/>
      <c r="N853" s="267"/>
      <c r="O853" s="267"/>
      <c r="P853" s="267"/>
      <c r="Q853" s="267"/>
      <c r="R853" s="267"/>
      <c r="S853" s="267"/>
      <c r="T853" s="267"/>
      <c r="U853" s="267"/>
      <c r="V853" s="267"/>
      <c r="W853" s="267"/>
      <c r="X853" s="267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  <c r="AJ853" s="267"/>
      <c r="AK853" s="267"/>
      <c r="AL853" s="267"/>
      <c r="AM853" s="267"/>
      <c r="AN853" s="267"/>
      <c r="AO853" s="267"/>
      <c r="AP853" s="267"/>
      <c r="AQ853" s="267"/>
      <c r="AR853" s="267"/>
      <c r="AS853" s="267"/>
      <c r="AT853" s="267"/>
      <c r="AU853" s="267"/>
      <c r="AV853" s="267"/>
      <c r="AW853" s="267"/>
      <c r="AX853" s="267"/>
      <c r="AY853" s="267"/>
      <c r="AZ853" s="267"/>
      <c r="BA853" s="267"/>
      <c r="BB853" s="267"/>
      <c r="BC853" s="267"/>
      <c r="BD853" s="267"/>
      <c r="BE853" s="267"/>
      <c r="BF853" s="267"/>
      <c r="BG853" s="267"/>
      <c r="BH853" s="267"/>
      <c r="BI853" s="267"/>
      <c r="BJ853" s="267"/>
      <c r="BK853" s="267"/>
      <c r="BL853" s="267"/>
      <c r="BM853" s="267"/>
      <c r="BN853" s="267"/>
      <c r="BO853" s="267"/>
      <c r="BP853" s="267"/>
      <c r="BQ853" s="267"/>
      <c r="BR853" s="267"/>
      <c r="BS853" s="267"/>
      <c r="BT853" s="267"/>
      <c r="BU853" s="267"/>
      <c r="BV853" s="267"/>
      <c r="BW853" s="267"/>
      <c r="BX853" s="267"/>
      <c r="BY853" s="267"/>
      <c r="BZ853" s="267"/>
    </row>
    <row r="854" spans="1:78">
      <c r="A854" s="267"/>
      <c r="B854" s="267"/>
      <c r="C854" s="267"/>
      <c r="D854" s="267"/>
      <c r="E854" s="293"/>
      <c r="F854" s="293"/>
      <c r="G854" s="293"/>
      <c r="H854" s="267"/>
      <c r="I854" s="267"/>
      <c r="J854" s="267"/>
      <c r="K854" s="267"/>
      <c r="L854" s="267"/>
      <c r="M854" s="267"/>
      <c r="N854" s="267"/>
      <c r="O854" s="267"/>
      <c r="P854" s="267"/>
      <c r="Q854" s="267"/>
      <c r="R854" s="267"/>
      <c r="S854" s="267"/>
      <c r="T854" s="267"/>
      <c r="U854" s="267"/>
      <c r="V854" s="267"/>
      <c r="W854" s="267"/>
      <c r="X854" s="267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  <c r="AJ854" s="267"/>
      <c r="AK854" s="267"/>
      <c r="AL854" s="267"/>
      <c r="AM854" s="267"/>
      <c r="AN854" s="267"/>
      <c r="AO854" s="267"/>
      <c r="AP854" s="267"/>
      <c r="AQ854" s="267"/>
      <c r="AR854" s="267"/>
      <c r="AS854" s="267"/>
      <c r="AT854" s="267"/>
      <c r="AU854" s="267"/>
      <c r="AV854" s="267"/>
      <c r="AW854" s="267"/>
      <c r="AX854" s="267"/>
      <c r="AY854" s="267"/>
      <c r="AZ854" s="267"/>
      <c r="BA854" s="267"/>
      <c r="BB854" s="267"/>
      <c r="BC854" s="267"/>
      <c r="BD854" s="267"/>
      <c r="BE854" s="267"/>
      <c r="BF854" s="267"/>
      <c r="BG854" s="267"/>
      <c r="BH854" s="267"/>
      <c r="BI854" s="267"/>
      <c r="BJ854" s="267"/>
      <c r="BK854" s="267"/>
      <c r="BL854" s="267"/>
      <c r="BM854" s="267"/>
      <c r="BN854" s="267"/>
      <c r="BO854" s="267"/>
      <c r="BP854" s="267"/>
      <c r="BQ854" s="267"/>
      <c r="BR854" s="267"/>
      <c r="BS854" s="267"/>
      <c r="BT854" s="267"/>
      <c r="BU854" s="267"/>
      <c r="BV854" s="267"/>
      <c r="BW854" s="267"/>
      <c r="BX854" s="267"/>
      <c r="BY854" s="267"/>
      <c r="BZ854" s="267"/>
    </row>
    <row r="855" spans="1:78">
      <c r="A855" s="267"/>
      <c r="B855" s="267"/>
      <c r="C855" s="267"/>
      <c r="D855" s="267"/>
      <c r="E855" s="293"/>
      <c r="F855" s="293"/>
      <c r="G855" s="293"/>
      <c r="H855" s="267"/>
      <c r="I855" s="267"/>
      <c r="J855" s="267"/>
      <c r="K855" s="267"/>
      <c r="L855" s="267"/>
      <c r="M855" s="267"/>
      <c r="N855" s="267"/>
      <c r="O855" s="267"/>
      <c r="P855" s="267"/>
      <c r="Q855" s="267"/>
      <c r="R855" s="267"/>
      <c r="S855" s="267"/>
      <c r="T855" s="267"/>
      <c r="U855" s="267"/>
      <c r="V855" s="267"/>
      <c r="W855" s="267"/>
      <c r="X855" s="267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  <c r="AJ855" s="267"/>
      <c r="AK855" s="267"/>
      <c r="AL855" s="267"/>
      <c r="AM855" s="267"/>
      <c r="AN855" s="267"/>
      <c r="AO855" s="267"/>
      <c r="AP855" s="267"/>
      <c r="AQ855" s="267"/>
      <c r="AR855" s="267"/>
      <c r="AS855" s="267"/>
      <c r="AT855" s="267"/>
      <c r="AU855" s="267"/>
      <c r="AV855" s="267"/>
      <c r="AW855" s="267"/>
      <c r="AX855" s="267"/>
      <c r="AY855" s="267"/>
      <c r="AZ855" s="267"/>
      <c r="BA855" s="267"/>
      <c r="BB855" s="267"/>
      <c r="BC855" s="267"/>
      <c r="BD855" s="267"/>
      <c r="BE855" s="267"/>
      <c r="BF855" s="267"/>
      <c r="BG855" s="267"/>
      <c r="BH855" s="267"/>
      <c r="BI855" s="267"/>
      <c r="BJ855" s="267"/>
      <c r="BK855" s="267"/>
      <c r="BL855" s="267"/>
      <c r="BM855" s="267"/>
      <c r="BN855" s="267"/>
      <c r="BO855" s="267"/>
      <c r="BP855" s="267"/>
      <c r="BQ855" s="267"/>
      <c r="BR855" s="267"/>
      <c r="BS855" s="267"/>
      <c r="BT855" s="267"/>
      <c r="BU855" s="267"/>
      <c r="BV855" s="267"/>
      <c r="BW855" s="267"/>
      <c r="BX855" s="267"/>
      <c r="BY855" s="267"/>
      <c r="BZ855" s="267"/>
    </row>
    <row r="856" spans="1:78">
      <c r="A856" s="267"/>
      <c r="B856" s="267"/>
      <c r="C856" s="267"/>
      <c r="D856" s="267"/>
      <c r="E856" s="293"/>
      <c r="F856" s="293"/>
      <c r="G856" s="293"/>
      <c r="H856" s="267"/>
      <c r="I856" s="267"/>
      <c r="J856" s="267"/>
      <c r="K856" s="267"/>
      <c r="L856" s="267"/>
      <c r="M856" s="267"/>
      <c r="N856" s="267"/>
      <c r="O856" s="267"/>
      <c r="P856" s="267"/>
      <c r="Q856" s="267"/>
      <c r="R856" s="267"/>
      <c r="S856" s="267"/>
      <c r="T856" s="267"/>
      <c r="U856" s="267"/>
      <c r="V856" s="267"/>
      <c r="W856" s="267"/>
      <c r="X856" s="267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  <c r="AJ856" s="267"/>
      <c r="AK856" s="267"/>
      <c r="AL856" s="267"/>
      <c r="AM856" s="267"/>
      <c r="AN856" s="267"/>
      <c r="AO856" s="267"/>
      <c r="AP856" s="267"/>
      <c r="AQ856" s="267"/>
      <c r="AR856" s="267"/>
      <c r="AS856" s="267"/>
      <c r="AT856" s="267"/>
      <c r="AU856" s="267"/>
      <c r="AV856" s="267"/>
      <c r="AW856" s="267"/>
      <c r="AX856" s="267"/>
      <c r="AY856" s="267"/>
      <c r="AZ856" s="267"/>
      <c r="BA856" s="267"/>
      <c r="BB856" s="267"/>
      <c r="BC856" s="267"/>
      <c r="BD856" s="267"/>
      <c r="BE856" s="267"/>
      <c r="BF856" s="267"/>
      <c r="BG856" s="267"/>
      <c r="BH856" s="267"/>
      <c r="BI856" s="267"/>
      <c r="BJ856" s="267"/>
      <c r="BK856" s="267"/>
      <c r="BL856" s="267"/>
      <c r="BM856" s="267"/>
      <c r="BN856" s="267"/>
      <c r="BO856" s="267"/>
      <c r="BP856" s="267"/>
      <c r="BQ856" s="267"/>
      <c r="BR856" s="267"/>
      <c r="BS856" s="267"/>
      <c r="BT856" s="267"/>
      <c r="BU856" s="267"/>
      <c r="BV856" s="267"/>
      <c r="BW856" s="267"/>
      <c r="BX856" s="267"/>
      <c r="BY856" s="267"/>
      <c r="BZ856" s="267"/>
    </row>
    <row r="857" spans="1:78">
      <c r="A857" s="267"/>
      <c r="B857" s="267"/>
      <c r="C857" s="267"/>
      <c r="D857" s="267"/>
      <c r="E857" s="293"/>
      <c r="F857" s="293"/>
      <c r="G857" s="293"/>
      <c r="H857" s="267"/>
      <c r="I857" s="267"/>
      <c r="J857" s="267"/>
      <c r="K857" s="267"/>
      <c r="L857" s="267"/>
      <c r="M857" s="267"/>
      <c r="N857" s="267"/>
      <c r="O857" s="267"/>
      <c r="P857" s="267"/>
      <c r="Q857" s="267"/>
      <c r="R857" s="267"/>
      <c r="S857" s="267"/>
      <c r="T857" s="267"/>
      <c r="U857" s="267"/>
      <c r="V857" s="267"/>
      <c r="W857" s="267"/>
      <c r="X857" s="267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  <c r="AJ857" s="267"/>
      <c r="AK857" s="267"/>
      <c r="AL857" s="267"/>
      <c r="AM857" s="267"/>
      <c r="AN857" s="267"/>
      <c r="AO857" s="267"/>
      <c r="AP857" s="267"/>
      <c r="AQ857" s="267"/>
      <c r="AR857" s="267"/>
      <c r="AS857" s="267"/>
      <c r="AT857" s="267"/>
      <c r="AU857" s="267"/>
      <c r="AV857" s="267"/>
      <c r="AW857" s="267"/>
      <c r="AX857" s="267"/>
      <c r="AY857" s="267"/>
      <c r="AZ857" s="267"/>
      <c r="BA857" s="267"/>
      <c r="BB857" s="267"/>
      <c r="BC857" s="267"/>
      <c r="BD857" s="267"/>
      <c r="BE857" s="267"/>
      <c r="BF857" s="267"/>
      <c r="BG857" s="267"/>
      <c r="BH857" s="267"/>
      <c r="BI857" s="267"/>
      <c r="BJ857" s="267"/>
      <c r="BK857" s="267"/>
      <c r="BL857" s="267"/>
      <c r="BM857" s="267"/>
      <c r="BN857" s="267"/>
      <c r="BO857" s="267"/>
      <c r="BP857" s="267"/>
      <c r="BQ857" s="267"/>
      <c r="BR857" s="267"/>
      <c r="BS857" s="267"/>
      <c r="BT857" s="267"/>
      <c r="BU857" s="267"/>
      <c r="BV857" s="267"/>
      <c r="BW857" s="267"/>
      <c r="BX857" s="267"/>
      <c r="BY857" s="267"/>
      <c r="BZ857" s="267"/>
    </row>
    <row r="858" spans="1:78">
      <c r="A858" s="267"/>
      <c r="B858" s="267"/>
      <c r="C858" s="267"/>
      <c r="D858" s="267"/>
      <c r="E858" s="293"/>
      <c r="F858" s="293"/>
      <c r="G858" s="293"/>
      <c r="H858" s="267"/>
      <c r="I858" s="267"/>
      <c r="J858" s="267"/>
      <c r="K858" s="267"/>
      <c r="L858" s="267"/>
      <c r="M858" s="267"/>
      <c r="N858" s="267"/>
      <c r="O858" s="267"/>
      <c r="P858" s="267"/>
      <c r="Q858" s="267"/>
      <c r="R858" s="267"/>
      <c r="S858" s="267"/>
      <c r="T858" s="267"/>
      <c r="U858" s="267"/>
      <c r="V858" s="267"/>
      <c r="W858" s="267"/>
      <c r="X858" s="267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  <c r="AJ858" s="267"/>
      <c r="AK858" s="267"/>
      <c r="AL858" s="267"/>
      <c r="AM858" s="267"/>
      <c r="AN858" s="267"/>
      <c r="AO858" s="267"/>
      <c r="AP858" s="267"/>
      <c r="AQ858" s="267"/>
      <c r="AR858" s="267"/>
      <c r="AS858" s="267"/>
      <c r="AT858" s="267"/>
      <c r="AU858" s="267"/>
      <c r="AV858" s="267"/>
      <c r="AW858" s="267"/>
      <c r="AX858" s="267"/>
      <c r="AY858" s="267"/>
      <c r="AZ858" s="267"/>
      <c r="BA858" s="267"/>
      <c r="BB858" s="267"/>
      <c r="BC858" s="267"/>
      <c r="BD858" s="267"/>
      <c r="BE858" s="267"/>
      <c r="BF858" s="267"/>
      <c r="BG858" s="267"/>
      <c r="BH858" s="267"/>
      <c r="BI858" s="267"/>
      <c r="BJ858" s="267"/>
      <c r="BK858" s="267"/>
      <c r="BL858" s="267"/>
      <c r="BM858" s="267"/>
      <c r="BN858" s="267"/>
      <c r="BO858" s="267"/>
      <c r="BP858" s="267"/>
      <c r="BQ858" s="267"/>
      <c r="BR858" s="267"/>
      <c r="BS858" s="267"/>
      <c r="BT858" s="267"/>
      <c r="BU858" s="267"/>
      <c r="BV858" s="267"/>
      <c r="BW858" s="267"/>
      <c r="BX858" s="267"/>
      <c r="BY858" s="267"/>
      <c r="BZ858" s="267"/>
    </row>
    <row r="859" spans="1:78">
      <c r="A859" s="267"/>
      <c r="B859" s="267"/>
      <c r="C859" s="267"/>
      <c r="D859" s="267"/>
      <c r="E859" s="293"/>
      <c r="F859" s="293"/>
      <c r="G859" s="293"/>
      <c r="H859" s="267"/>
      <c r="I859" s="267"/>
      <c r="J859" s="267"/>
      <c r="K859" s="267"/>
      <c r="L859" s="267"/>
      <c r="M859" s="267"/>
      <c r="N859" s="267"/>
      <c r="O859" s="267"/>
      <c r="P859" s="267"/>
      <c r="Q859" s="267"/>
      <c r="R859" s="267"/>
      <c r="S859" s="267"/>
      <c r="T859" s="267"/>
      <c r="U859" s="267"/>
      <c r="V859" s="267"/>
      <c r="W859" s="267"/>
      <c r="X859" s="267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  <c r="AJ859" s="267"/>
      <c r="AK859" s="267"/>
      <c r="AL859" s="267"/>
      <c r="AM859" s="267"/>
      <c r="AN859" s="267"/>
      <c r="AO859" s="267"/>
      <c r="AP859" s="267"/>
      <c r="AQ859" s="267"/>
      <c r="AR859" s="267"/>
      <c r="AS859" s="267"/>
      <c r="AT859" s="267"/>
      <c r="AU859" s="267"/>
      <c r="AV859" s="267"/>
      <c r="AW859" s="267"/>
      <c r="AX859" s="267"/>
      <c r="AY859" s="267"/>
      <c r="AZ859" s="267"/>
      <c r="BA859" s="267"/>
      <c r="BB859" s="267"/>
      <c r="BC859" s="267"/>
      <c r="BD859" s="267"/>
      <c r="BE859" s="267"/>
      <c r="BF859" s="267"/>
      <c r="BG859" s="267"/>
      <c r="BH859" s="267"/>
      <c r="BI859" s="267"/>
      <c r="BJ859" s="267"/>
      <c r="BK859" s="267"/>
      <c r="BL859" s="267"/>
      <c r="BM859" s="267"/>
      <c r="BN859" s="267"/>
      <c r="BO859" s="267"/>
      <c r="BP859" s="267"/>
      <c r="BQ859" s="267"/>
      <c r="BR859" s="267"/>
      <c r="BS859" s="267"/>
      <c r="BT859" s="267"/>
      <c r="BU859" s="267"/>
      <c r="BV859" s="267"/>
      <c r="BW859" s="267"/>
      <c r="BX859" s="267"/>
      <c r="BY859" s="267"/>
      <c r="BZ859" s="267"/>
    </row>
    <row r="860" spans="1:78">
      <c r="A860" s="267"/>
      <c r="B860" s="267"/>
      <c r="C860" s="267"/>
      <c r="D860" s="267"/>
      <c r="E860" s="293"/>
      <c r="F860" s="293"/>
      <c r="G860" s="293"/>
      <c r="H860" s="267"/>
      <c r="I860" s="267"/>
      <c r="J860" s="267"/>
      <c r="K860" s="267"/>
      <c r="L860" s="267"/>
      <c r="M860" s="267"/>
      <c r="N860" s="267"/>
      <c r="O860" s="267"/>
      <c r="P860" s="267"/>
      <c r="Q860" s="267"/>
      <c r="R860" s="267"/>
      <c r="S860" s="267"/>
      <c r="T860" s="267"/>
      <c r="U860" s="267"/>
      <c r="V860" s="267"/>
      <c r="W860" s="267"/>
      <c r="X860" s="267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  <c r="AJ860" s="267"/>
      <c r="AK860" s="267"/>
      <c r="AL860" s="267"/>
      <c r="AM860" s="267"/>
      <c r="AN860" s="267"/>
      <c r="AO860" s="267"/>
      <c r="AP860" s="267"/>
      <c r="AQ860" s="267"/>
      <c r="AR860" s="267"/>
      <c r="AS860" s="267"/>
      <c r="AT860" s="267"/>
      <c r="AU860" s="267"/>
      <c r="AV860" s="267"/>
      <c r="AW860" s="267"/>
      <c r="AX860" s="267"/>
      <c r="AY860" s="267"/>
      <c r="AZ860" s="267"/>
      <c r="BA860" s="267"/>
      <c r="BB860" s="267"/>
      <c r="BC860" s="267"/>
      <c r="BD860" s="267"/>
      <c r="BE860" s="267"/>
      <c r="BF860" s="267"/>
      <c r="BG860" s="267"/>
      <c r="BH860" s="267"/>
      <c r="BI860" s="267"/>
      <c r="BJ860" s="267"/>
      <c r="BK860" s="267"/>
      <c r="BL860" s="267"/>
      <c r="BM860" s="267"/>
      <c r="BN860" s="267"/>
      <c r="BO860" s="267"/>
      <c r="BP860" s="267"/>
      <c r="BQ860" s="267"/>
      <c r="BR860" s="267"/>
      <c r="BS860" s="267"/>
      <c r="BT860" s="267"/>
      <c r="BU860" s="267"/>
      <c r="BV860" s="267"/>
      <c r="BW860" s="267"/>
      <c r="BX860" s="267"/>
      <c r="BY860" s="267"/>
      <c r="BZ860" s="267"/>
    </row>
    <row r="861" spans="1:78">
      <c r="A861" s="267"/>
      <c r="B861" s="267"/>
      <c r="C861" s="267"/>
      <c r="D861" s="267"/>
      <c r="E861" s="293"/>
      <c r="F861" s="293"/>
      <c r="G861" s="293"/>
      <c r="H861" s="267"/>
      <c r="I861" s="267"/>
      <c r="J861" s="267"/>
      <c r="K861" s="267"/>
      <c r="L861" s="267"/>
      <c r="M861" s="267"/>
      <c r="N861" s="267"/>
      <c r="O861" s="267"/>
      <c r="P861" s="267"/>
      <c r="Q861" s="267"/>
      <c r="R861" s="267"/>
      <c r="S861" s="267"/>
      <c r="T861" s="267"/>
      <c r="U861" s="267"/>
      <c r="V861" s="267"/>
      <c r="W861" s="267"/>
      <c r="X861" s="267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  <c r="AJ861" s="267"/>
      <c r="AK861" s="267"/>
      <c r="AL861" s="267"/>
      <c r="AM861" s="267"/>
      <c r="AN861" s="267"/>
      <c r="AO861" s="267"/>
      <c r="AP861" s="267"/>
      <c r="AQ861" s="267"/>
      <c r="AR861" s="267"/>
      <c r="AS861" s="267"/>
      <c r="AT861" s="267"/>
      <c r="AU861" s="267"/>
      <c r="AV861" s="267"/>
      <c r="AW861" s="267"/>
      <c r="AX861" s="267"/>
      <c r="AY861" s="267"/>
      <c r="AZ861" s="267"/>
      <c r="BA861" s="267"/>
      <c r="BB861" s="267"/>
      <c r="BC861" s="267"/>
      <c r="BD861" s="267"/>
      <c r="BE861" s="267"/>
      <c r="BF861" s="267"/>
      <c r="BG861" s="267"/>
      <c r="BH861" s="267"/>
      <c r="BI861" s="267"/>
      <c r="BJ861" s="267"/>
      <c r="BK861" s="267"/>
      <c r="BL861" s="267"/>
      <c r="BM861" s="267"/>
      <c r="BN861" s="267"/>
      <c r="BO861" s="267"/>
      <c r="BP861" s="267"/>
      <c r="BQ861" s="267"/>
      <c r="BR861" s="267"/>
      <c r="BS861" s="267"/>
      <c r="BT861" s="267"/>
      <c r="BU861" s="267"/>
      <c r="BV861" s="267"/>
      <c r="BW861" s="267"/>
      <c r="BX861" s="267"/>
      <c r="BY861" s="267"/>
      <c r="BZ861" s="267"/>
    </row>
    <row r="862" spans="1:78">
      <c r="A862" s="267"/>
      <c r="B862" s="267"/>
      <c r="C862" s="267"/>
      <c r="D862" s="267"/>
      <c r="E862" s="293"/>
      <c r="F862" s="293"/>
      <c r="G862" s="293"/>
      <c r="H862" s="267"/>
      <c r="I862" s="267"/>
      <c r="J862" s="267"/>
      <c r="K862" s="267"/>
      <c r="L862" s="267"/>
      <c r="M862" s="267"/>
      <c r="N862" s="267"/>
      <c r="O862" s="267"/>
      <c r="P862" s="267"/>
      <c r="Q862" s="267"/>
      <c r="R862" s="267"/>
      <c r="S862" s="267"/>
      <c r="T862" s="267"/>
      <c r="U862" s="267"/>
      <c r="V862" s="267"/>
      <c r="W862" s="267"/>
      <c r="X862" s="267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  <c r="AJ862" s="267"/>
      <c r="AK862" s="267"/>
      <c r="AL862" s="267"/>
      <c r="AM862" s="267"/>
      <c r="AN862" s="267"/>
      <c r="AO862" s="267"/>
      <c r="AP862" s="267"/>
      <c r="AQ862" s="267"/>
      <c r="AR862" s="267"/>
      <c r="AS862" s="267"/>
      <c r="AT862" s="267"/>
      <c r="AU862" s="267"/>
      <c r="AV862" s="267"/>
      <c r="AW862" s="267"/>
      <c r="AX862" s="267"/>
      <c r="AY862" s="267"/>
      <c r="AZ862" s="267"/>
      <c r="BA862" s="267"/>
      <c r="BB862" s="267"/>
      <c r="BC862" s="267"/>
      <c r="BD862" s="267"/>
      <c r="BE862" s="267"/>
      <c r="BF862" s="267"/>
      <c r="BG862" s="267"/>
      <c r="BH862" s="267"/>
      <c r="BI862" s="267"/>
      <c r="BJ862" s="267"/>
      <c r="BK862" s="267"/>
      <c r="BL862" s="267"/>
      <c r="BM862" s="267"/>
      <c r="BN862" s="267"/>
      <c r="BO862" s="267"/>
      <c r="BP862" s="267"/>
      <c r="BQ862" s="267"/>
      <c r="BR862" s="267"/>
      <c r="BS862" s="267"/>
      <c r="BT862" s="267"/>
      <c r="BU862" s="267"/>
      <c r="BV862" s="267"/>
      <c r="BW862" s="267"/>
      <c r="BX862" s="267"/>
      <c r="BY862" s="267"/>
      <c r="BZ862" s="267"/>
    </row>
    <row r="863" spans="1:78">
      <c r="A863" s="267"/>
      <c r="B863" s="267"/>
      <c r="C863" s="267"/>
      <c r="D863" s="267"/>
      <c r="E863" s="293"/>
      <c r="F863" s="293"/>
      <c r="G863" s="293"/>
      <c r="H863" s="267"/>
      <c r="I863" s="267"/>
      <c r="J863" s="267"/>
      <c r="K863" s="267"/>
      <c r="L863" s="267"/>
      <c r="M863" s="267"/>
      <c r="N863" s="267"/>
      <c r="O863" s="267"/>
      <c r="P863" s="267"/>
      <c r="Q863" s="267"/>
      <c r="R863" s="267"/>
      <c r="S863" s="267"/>
      <c r="T863" s="267"/>
      <c r="U863" s="267"/>
      <c r="V863" s="267"/>
      <c r="W863" s="267"/>
      <c r="X863" s="267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  <c r="AJ863" s="267"/>
      <c r="AK863" s="267"/>
      <c r="AL863" s="267"/>
      <c r="AM863" s="267"/>
      <c r="AN863" s="267"/>
      <c r="AO863" s="267"/>
      <c r="AP863" s="267"/>
      <c r="AQ863" s="267"/>
      <c r="AR863" s="267"/>
      <c r="AS863" s="267"/>
      <c r="AT863" s="267"/>
      <c r="AU863" s="267"/>
      <c r="AV863" s="267"/>
      <c r="AW863" s="267"/>
      <c r="AX863" s="267"/>
      <c r="AY863" s="267"/>
      <c r="AZ863" s="267"/>
      <c r="BA863" s="267"/>
      <c r="BB863" s="267"/>
      <c r="BC863" s="267"/>
      <c r="BD863" s="267"/>
      <c r="BE863" s="267"/>
      <c r="BF863" s="267"/>
      <c r="BG863" s="267"/>
      <c r="BH863" s="267"/>
      <c r="BI863" s="267"/>
      <c r="BJ863" s="267"/>
      <c r="BK863" s="267"/>
      <c r="BL863" s="267"/>
      <c r="BM863" s="267"/>
      <c r="BN863" s="267"/>
      <c r="BO863" s="267"/>
      <c r="BP863" s="267"/>
      <c r="BQ863" s="267"/>
      <c r="BR863" s="267"/>
      <c r="BS863" s="267"/>
      <c r="BT863" s="267"/>
      <c r="BU863" s="267"/>
      <c r="BV863" s="267"/>
      <c r="BW863" s="267"/>
      <c r="BX863" s="267"/>
      <c r="BY863" s="267"/>
      <c r="BZ863" s="267"/>
    </row>
    <row r="864" spans="1:78">
      <c r="A864" s="267"/>
      <c r="B864" s="267"/>
      <c r="C864" s="267"/>
      <c r="D864" s="267"/>
      <c r="E864" s="293"/>
      <c r="F864" s="293"/>
      <c r="G864" s="293"/>
      <c r="H864" s="267"/>
      <c r="I864" s="267"/>
      <c r="J864" s="267"/>
      <c r="K864" s="267"/>
      <c r="L864" s="267"/>
      <c r="M864" s="267"/>
      <c r="N864" s="267"/>
      <c r="O864" s="267"/>
      <c r="P864" s="267"/>
      <c r="Q864" s="267"/>
      <c r="R864" s="267"/>
      <c r="S864" s="267"/>
      <c r="T864" s="267"/>
      <c r="U864" s="267"/>
      <c r="V864" s="267"/>
      <c r="W864" s="267"/>
      <c r="X864" s="267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  <c r="AJ864" s="267"/>
      <c r="AK864" s="267"/>
      <c r="AL864" s="267"/>
      <c r="AM864" s="267"/>
      <c r="AN864" s="267"/>
      <c r="AO864" s="267"/>
      <c r="AP864" s="267"/>
      <c r="AQ864" s="267"/>
      <c r="AR864" s="267"/>
      <c r="AS864" s="267"/>
      <c r="AT864" s="267"/>
      <c r="AU864" s="267"/>
      <c r="AV864" s="267"/>
      <c r="AW864" s="267"/>
      <c r="AX864" s="267"/>
      <c r="AY864" s="267"/>
      <c r="AZ864" s="267"/>
      <c r="BA864" s="267"/>
      <c r="BB864" s="267"/>
      <c r="BC864" s="267"/>
      <c r="BD864" s="267"/>
      <c r="BE864" s="267"/>
      <c r="BF864" s="267"/>
      <c r="BG864" s="267"/>
      <c r="BH864" s="267"/>
      <c r="BI864" s="267"/>
      <c r="BJ864" s="267"/>
      <c r="BK864" s="267"/>
      <c r="BL864" s="267"/>
      <c r="BM864" s="267"/>
      <c r="BN864" s="267"/>
      <c r="BO864" s="267"/>
      <c r="BP864" s="267"/>
      <c r="BQ864" s="267"/>
      <c r="BR864" s="267"/>
      <c r="BS864" s="267"/>
      <c r="BT864" s="267"/>
      <c r="BU864" s="267"/>
      <c r="BV864" s="267"/>
      <c r="BW864" s="267"/>
      <c r="BX864" s="267"/>
      <c r="BY864" s="267"/>
      <c r="BZ864" s="267"/>
    </row>
    <row r="865" spans="1:78">
      <c r="A865" s="267"/>
      <c r="B865" s="267"/>
      <c r="C865" s="267"/>
      <c r="D865" s="267"/>
      <c r="E865" s="293"/>
      <c r="F865" s="293"/>
      <c r="G865" s="293"/>
      <c r="H865" s="267"/>
      <c r="I865" s="267"/>
      <c r="J865" s="267"/>
      <c r="K865" s="267"/>
      <c r="L865" s="267"/>
      <c r="M865" s="267"/>
      <c r="N865" s="267"/>
      <c r="O865" s="267"/>
      <c r="P865" s="267"/>
      <c r="Q865" s="267"/>
      <c r="R865" s="267"/>
      <c r="S865" s="267"/>
      <c r="T865" s="267"/>
      <c r="U865" s="267"/>
      <c r="V865" s="267"/>
      <c r="W865" s="267"/>
      <c r="X865" s="267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  <c r="AJ865" s="267"/>
      <c r="AK865" s="267"/>
      <c r="AL865" s="267"/>
      <c r="AM865" s="267"/>
      <c r="AN865" s="267"/>
      <c r="AO865" s="267"/>
      <c r="AP865" s="267"/>
      <c r="AQ865" s="267"/>
      <c r="AR865" s="267"/>
      <c r="AS865" s="267"/>
      <c r="AT865" s="267"/>
      <c r="AU865" s="267"/>
      <c r="AV865" s="267"/>
      <c r="AW865" s="267"/>
      <c r="AX865" s="267"/>
      <c r="AY865" s="267"/>
      <c r="AZ865" s="267"/>
      <c r="BA865" s="267"/>
      <c r="BB865" s="267"/>
      <c r="BC865" s="267"/>
      <c r="BD865" s="267"/>
      <c r="BE865" s="267"/>
      <c r="BF865" s="267"/>
      <c r="BG865" s="267"/>
      <c r="BH865" s="267"/>
      <c r="BI865" s="267"/>
      <c r="BJ865" s="267"/>
      <c r="BK865" s="267"/>
      <c r="BL865" s="267"/>
      <c r="BM865" s="267"/>
      <c r="BN865" s="267"/>
      <c r="BO865" s="267"/>
      <c r="BP865" s="267"/>
      <c r="BQ865" s="267"/>
      <c r="BR865" s="267"/>
      <c r="BS865" s="267"/>
      <c r="BT865" s="267"/>
      <c r="BU865" s="267"/>
      <c r="BV865" s="267"/>
      <c r="BW865" s="267"/>
      <c r="BX865" s="267"/>
      <c r="BY865" s="267"/>
      <c r="BZ865" s="267"/>
    </row>
    <row r="866" spans="1:78">
      <c r="A866" s="267"/>
      <c r="B866" s="267"/>
      <c r="C866" s="267"/>
      <c r="D866" s="267"/>
      <c r="E866" s="293"/>
      <c r="F866" s="293"/>
      <c r="G866" s="293"/>
      <c r="H866" s="267"/>
      <c r="I866" s="267"/>
      <c r="J866" s="267"/>
      <c r="K866" s="267"/>
      <c r="L866" s="267"/>
      <c r="M866" s="267"/>
      <c r="N866" s="267"/>
      <c r="O866" s="267"/>
      <c r="P866" s="267"/>
      <c r="Q866" s="267"/>
      <c r="R866" s="267"/>
      <c r="S866" s="267"/>
      <c r="T866" s="267"/>
      <c r="U866" s="267"/>
      <c r="V866" s="267"/>
      <c r="W866" s="267"/>
      <c r="X866" s="267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  <c r="AJ866" s="267"/>
      <c r="AK866" s="267"/>
      <c r="AL866" s="267"/>
      <c r="AM866" s="267"/>
      <c r="AN866" s="267"/>
      <c r="AO866" s="267"/>
      <c r="AP866" s="267"/>
      <c r="AQ866" s="267"/>
      <c r="AR866" s="267"/>
      <c r="AS866" s="267"/>
      <c r="AT866" s="267"/>
      <c r="AU866" s="267"/>
      <c r="AV866" s="267"/>
      <c r="AW866" s="267"/>
      <c r="AX866" s="267"/>
      <c r="AY866" s="267"/>
      <c r="AZ866" s="267"/>
      <c r="BA866" s="267"/>
      <c r="BB866" s="267"/>
      <c r="BC866" s="267"/>
      <c r="BD866" s="267"/>
      <c r="BE866" s="267"/>
      <c r="BF866" s="267"/>
      <c r="BG866" s="267"/>
      <c r="BH866" s="267"/>
      <c r="BI866" s="267"/>
      <c r="BJ866" s="267"/>
      <c r="BK866" s="267"/>
      <c r="BL866" s="267"/>
      <c r="BM866" s="267"/>
      <c r="BN866" s="267"/>
      <c r="BO866" s="267"/>
      <c r="BP866" s="267"/>
      <c r="BQ866" s="267"/>
      <c r="BR866" s="267"/>
      <c r="BS866" s="267"/>
      <c r="BT866" s="267"/>
      <c r="BU866" s="267"/>
      <c r="BV866" s="267"/>
      <c r="BW866" s="267"/>
      <c r="BX866" s="267"/>
      <c r="BY866" s="267"/>
      <c r="BZ866" s="267"/>
    </row>
    <row r="867" spans="1:78">
      <c r="A867" s="267"/>
      <c r="B867" s="267"/>
      <c r="C867" s="267"/>
      <c r="D867" s="267"/>
      <c r="E867" s="293"/>
      <c r="F867" s="293"/>
      <c r="G867" s="293"/>
      <c r="H867" s="267"/>
      <c r="I867" s="267"/>
      <c r="J867" s="267"/>
      <c r="K867" s="267"/>
      <c r="L867" s="267"/>
      <c r="M867" s="267"/>
      <c r="N867" s="267"/>
      <c r="O867" s="267"/>
      <c r="P867" s="267"/>
      <c r="Q867" s="267"/>
      <c r="R867" s="267"/>
      <c r="S867" s="267"/>
      <c r="T867" s="267"/>
      <c r="U867" s="267"/>
      <c r="V867" s="267"/>
      <c r="W867" s="267"/>
      <c r="X867" s="267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  <c r="AJ867" s="267"/>
      <c r="AK867" s="267"/>
      <c r="AL867" s="267"/>
      <c r="AM867" s="267"/>
      <c r="AN867" s="267"/>
      <c r="AO867" s="267"/>
      <c r="AP867" s="267"/>
      <c r="AQ867" s="267"/>
      <c r="AR867" s="267"/>
      <c r="AS867" s="267"/>
      <c r="AT867" s="267"/>
      <c r="AU867" s="267"/>
      <c r="AV867" s="267"/>
      <c r="AW867" s="267"/>
      <c r="AX867" s="267"/>
      <c r="AY867" s="267"/>
      <c r="AZ867" s="267"/>
      <c r="BA867" s="267"/>
      <c r="BB867" s="267"/>
      <c r="BC867" s="267"/>
      <c r="BD867" s="267"/>
      <c r="BE867" s="267"/>
      <c r="BF867" s="267"/>
      <c r="BG867" s="267"/>
      <c r="BH867" s="267"/>
      <c r="BI867" s="267"/>
      <c r="BJ867" s="267"/>
      <c r="BK867" s="267"/>
      <c r="BL867" s="267"/>
      <c r="BM867" s="267"/>
      <c r="BN867" s="267"/>
      <c r="BO867" s="267"/>
      <c r="BP867" s="267"/>
      <c r="BQ867" s="267"/>
      <c r="BR867" s="267"/>
      <c r="BS867" s="267"/>
      <c r="BT867" s="267"/>
      <c r="BU867" s="267"/>
      <c r="BV867" s="267"/>
      <c r="BW867" s="267"/>
      <c r="BX867" s="267"/>
      <c r="BY867" s="267"/>
      <c r="BZ867" s="267"/>
    </row>
    <row r="868" spans="1:78">
      <c r="A868" s="267"/>
      <c r="B868" s="267"/>
      <c r="C868" s="267"/>
      <c r="D868" s="267"/>
      <c r="E868" s="293"/>
      <c r="F868" s="293"/>
      <c r="G868" s="293"/>
      <c r="H868" s="267"/>
      <c r="I868" s="267"/>
      <c r="J868" s="267"/>
      <c r="K868" s="267"/>
      <c r="L868" s="267"/>
      <c r="M868" s="267"/>
      <c r="N868" s="267"/>
      <c r="O868" s="267"/>
      <c r="P868" s="267"/>
      <c r="Q868" s="267"/>
      <c r="R868" s="267"/>
      <c r="S868" s="267"/>
      <c r="T868" s="267"/>
      <c r="U868" s="267"/>
      <c r="V868" s="267"/>
      <c r="W868" s="267"/>
      <c r="X868" s="267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  <c r="AJ868" s="267"/>
      <c r="AK868" s="267"/>
      <c r="AL868" s="267"/>
      <c r="AM868" s="267"/>
      <c r="AN868" s="267"/>
      <c r="AO868" s="267"/>
      <c r="AP868" s="267"/>
      <c r="AQ868" s="267"/>
      <c r="AR868" s="267"/>
      <c r="AS868" s="267"/>
      <c r="AT868" s="267"/>
      <c r="AU868" s="267"/>
      <c r="AV868" s="267"/>
      <c r="AW868" s="267"/>
      <c r="AX868" s="267"/>
      <c r="AY868" s="267"/>
      <c r="AZ868" s="267"/>
      <c r="BA868" s="267"/>
      <c r="BB868" s="267"/>
      <c r="BC868" s="267"/>
      <c r="BD868" s="267"/>
      <c r="BE868" s="267"/>
      <c r="BF868" s="267"/>
      <c r="BG868" s="267"/>
      <c r="BH868" s="267"/>
      <c r="BI868" s="267"/>
      <c r="BJ868" s="267"/>
      <c r="BK868" s="267"/>
      <c r="BL868" s="267"/>
      <c r="BM868" s="267"/>
      <c r="BN868" s="267"/>
      <c r="BO868" s="267"/>
      <c r="BP868" s="267"/>
      <c r="BQ868" s="267"/>
      <c r="BR868" s="267"/>
      <c r="BS868" s="267"/>
      <c r="BT868" s="267"/>
      <c r="BU868" s="267"/>
      <c r="BV868" s="267"/>
      <c r="BW868" s="267"/>
      <c r="BX868" s="267"/>
      <c r="BY868" s="267"/>
      <c r="BZ868" s="267"/>
    </row>
    <row r="869" spans="1:78">
      <c r="A869" s="267"/>
      <c r="B869" s="267"/>
      <c r="C869" s="267"/>
      <c r="D869" s="267"/>
      <c r="E869" s="293"/>
      <c r="F869" s="293"/>
      <c r="G869" s="293"/>
      <c r="H869" s="267"/>
      <c r="I869" s="267"/>
      <c r="J869" s="267"/>
      <c r="K869" s="267"/>
      <c r="L869" s="267"/>
      <c r="M869" s="267"/>
      <c r="N869" s="267"/>
      <c r="O869" s="267"/>
      <c r="P869" s="267"/>
      <c r="Q869" s="267"/>
      <c r="R869" s="267"/>
      <c r="S869" s="267"/>
      <c r="T869" s="267"/>
      <c r="U869" s="267"/>
      <c r="V869" s="267"/>
      <c r="W869" s="267"/>
      <c r="X869" s="267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  <c r="AJ869" s="267"/>
      <c r="AK869" s="267"/>
      <c r="AL869" s="267"/>
      <c r="AM869" s="267"/>
      <c r="AN869" s="267"/>
      <c r="AO869" s="267"/>
      <c r="AP869" s="267"/>
      <c r="AQ869" s="267"/>
      <c r="AR869" s="267"/>
      <c r="AS869" s="267"/>
      <c r="AT869" s="267"/>
      <c r="AU869" s="267"/>
      <c r="AV869" s="267"/>
      <c r="AW869" s="267"/>
      <c r="AX869" s="267"/>
      <c r="AY869" s="267"/>
      <c r="AZ869" s="267"/>
      <c r="BA869" s="267"/>
      <c r="BB869" s="267"/>
      <c r="BC869" s="267"/>
      <c r="BD869" s="267"/>
      <c r="BE869" s="267"/>
      <c r="BF869" s="267"/>
      <c r="BG869" s="267"/>
      <c r="BH869" s="267"/>
      <c r="BI869" s="267"/>
      <c r="BJ869" s="267"/>
      <c r="BK869" s="267"/>
      <c r="BL869" s="267"/>
      <c r="BM869" s="267"/>
      <c r="BN869" s="267"/>
      <c r="BO869" s="267"/>
      <c r="BP869" s="267"/>
      <c r="BQ869" s="267"/>
      <c r="BR869" s="267"/>
      <c r="BS869" s="267"/>
      <c r="BT869" s="267"/>
      <c r="BU869" s="267"/>
      <c r="BV869" s="267"/>
      <c r="BW869" s="267"/>
      <c r="BX869" s="267"/>
      <c r="BY869" s="267"/>
      <c r="BZ869" s="267"/>
    </row>
    <row r="870" spans="1:78">
      <c r="A870" s="267"/>
      <c r="B870" s="267"/>
      <c r="C870" s="267"/>
      <c r="D870" s="267"/>
      <c r="E870" s="293"/>
      <c r="F870" s="293"/>
      <c r="G870" s="293"/>
      <c r="H870" s="267"/>
      <c r="I870" s="267"/>
      <c r="J870" s="267"/>
      <c r="K870" s="267"/>
      <c r="L870" s="267"/>
      <c r="M870" s="267"/>
      <c r="N870" s="267"/>
      <c r="O870" s="267"/>
      <c r="P870" s="267"/>
      <c r="Q870" s="267"/>
      <c r="R870" s="267"/>
      <c r="S870" s="267"/>
      <c r="T870" s="267"/>
      <c r="U870" s="267"/>
      <c r="V870" s="267"/>
      <c r="W870" s="267"/>
      <c r="X870" s="267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  <c r="AJ870" s="267"/>
      <c r="AK870" s="267"/>
      <c r="AL870" s="267"/>
      <c r="AM870" s="267"/>
      <c r="AN870" s="267"/>
      <c r="AO870" s="267"/>
      <c r="AP870" s="267"/>
      <c r="AQ870" s="267"/>
      <c r="AR870" s="267"/>
      <c r="AS870" s="267"/>
      <c r="AT870" s="267"/>
      <c r="AU870" s="267"/>
      <c r="AV870" s="267"/>
      <c r="AW870" s="267"/>
      <c r="AX870" s="267"/>
      <c r="AY870" s="267"/>
      <c r="AZ870" s="267"/>
      <c r="BA870" s="267"/>
      <c r="BB870" s="267"/>
      <c r="BC870" s="267"/>
      <c r="BD870" s="267"/>
      <c r="BE870" s="267"/>
      <c r="BF870" s="267"/>
      <c r="BG870" s="267"/>
      <c r="BH870" s="267"/>
      <c r="BI870" s="267"/>
      <c r="BJ870" s="267"/>
      <c r="BK870" s="267"/>
      <c r="BL870" s="267"/>
      <c r="BM870" s="267"/>
      <c r="BN870" s="267"/>
      <c r="BO870" s="267"/>
      <c r="BP870" s="267"/>
      <c r="BQ870" s="267"/>
      <c r="BR870" s="267"/>
      <c r="BS870" s="267"/>
      <c r="BT870" s="267"/>
      <c r="BU870" s="267"/>
      <c r="BV870" s="267"/>
      <c r="BW870" s="267"/>
      <c r="BX870" s="267"/>
      <c r="BY870" s="267"/>
      <c r="BZ870" s="267"/>
    </row>
    <row r="871" spans="1:78">
      <c r="A871" s="267"/>
      <c r="B871" s="267"/>
      <c r="C871" s="267"/>
      <c r="D871" s="267"/>
      <c r="E871" s="293"/>
      <c r="F871" s="293"/>
      <c r="G871" s="293"/>
      <c r="H871" s="267"/>
      <c r="I871" s="267"/>
      <c r="J871" s="267"/>
      <c r="K871" s="267"/>
      <c r="L871" s="267"/>
      <c r="M871" s="267"/>
      <c r="N871" s="267"/>
      <c r="O871" s="267"/>
      <c r="P871" s="267"/>
      <c r="Q871" s="267"/>
      <c r="R871" s="267"/>
      <c r="S871" s="267"/>
      <c r="T871" s="267"/>
      <c r="U871" s="267"/>
      <c r="V871" s="267"/>
      <c r="W871" s="267"/>
      <c r="X871" s="267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  <c r="AJ871" s="267"/>
      <c r="AK871" s="267"/>
      <c r="AL871" s="267"/>
      <c r="AM871" s="267"/>
      <c r="AN871" s="267"/>
      <c r="AO871" s="267"/>
      <c r="AP871" s="267"/>
      <c r="AQ871" s="267"/>
      <c r="AR871" s="267"/>
      <c r="AS871" s="267"/>
      <c r="AT871" s="267"/>
      <c r="AU871" s="267"/>
      <c r="AV871" s="267"/>
      <c r="AW871" s="267"/>
      <c r="AX871" s="267"/>
      <c r="AY871" s="267"/>
      <c r="AZ871" s="267"/>
      <c r="BA871" s="267"/>
      <c r="BB871" s="267"/>
      <c r="BC871" s="267"/>
      <c r="BD871" s="267"/>
      <c r="BE871" s="267"/>
      <c r="BF871" s="267"/>
      <c r="BG871" s="267"/>
      <c r="BH871" s="267"/>
      <c r="BI871" s="267"/>
      <c r="BJ871" s="267"/>
      <c r="BK871" s="267"/>
      <c r="BL871" s="267"/>
      <c r="BM871" s="267"/>
      <c r="BN871" s="267"/>
      <c r="BO871" s="267"/>
      <c r="BP871" s="267"/>
      <c r="BQ871" s="267"/>
      <c r="BR871" s="267"/>
      <c r="BS871" s="267"/>
      <c r="BT871" s="267"/>
      <c r="BU871" s="267"/>
      <c r="BV871" s="267"/>
      <c r="BW871" s="267"/>
      <c r="BX871" s="267"/>
      <c r="BY871" s="267"/>
      <c r="BZ871" s="267"/>
    </row>
    <row r="872" spans="1:78">
      <c r="A872" s="267"/>
      <c r="B872" s="267"/>
      <c r="C872" s="267"/>
      <c r="D872" s="267"/>
      <c r="E872" s="293"/>
      <c r="F872" s="293"/>
      <c r="G872" s="293"/>
      <c r="H872" s="267"/>
      <c r="I872" s="267"/>
      <c r="J872" s="267"/>
      <c r="K872" s="267"/>
      <c r="L872" s="267"/>
      <c r="M872" s="267"/>
      <c r="N872" s="267"/>
      <c r="O872" s="267"/>
      <c r="P872" s="267"/>
      <c r="Q872" s="267"/>
      <c r="R872" s="267"/>
      <c r="S872" s="267"/>
      <c r="T872" s="267"/>
      <c r="U872" s="267"/>
      <c r="V872" s="267"/>
      <c r="W872" s="267"/>
      <c r="X872" s="267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  <c r="AJ872" s="267"/>
      <c r="AK872" s="267"/>
      <c r="AL872" s="267"/>
      <c r="AM872" s="267"/>
      <c r="AN872" s="267"/>
      <c r="AO872" s="267"/>
      <c r="AP872" s="267"/>
      <c r="AQ872" s="267"/>
      <c r="AR872" s="267"/>
      <c r="AS872" s="267"/>
      <c r="AT872" s="267"/>
      <c r="AU872" s="267"/>
      <c r="AV872" s="267"/>
      <c r="AW872" s="267"/>
      <c r="AX872" s="267"/>
      <c r="AY872" s="267"/>
      <c r="AZ872" s="267"/>
      <c r="BA872" s="267"/>
      <c r="BB872" s="267"/>
      <c r="BC872" s="267"/>
      <c r="BD872" s="267"/>
      <c r="BE872" s="267"/>
      <c r="BF872" s="267"/>
      <c r="BG872" s="267"/>
      <c r="BH872" s="267"/>
      <c r="BI872" s="267"/>
      <c r="BJ872" s="267"/>
      <c r="BK872" s="267"/>
      <c r="BL872" s="267"/>
      <c r="BM872" s="267"/>
      <c r="BN872" s="267"/>
      <c r="BO872" s="267"/>
      <c r="BP872" s="267"/>
      <c r="BQ872" s="267"/>
      <c r="BR872" s="267"/>
      <c r="BS872" s="267"/>
      <c r="BT872" s="267"/>
      <c r="BU872" s="267"/>
      <c r="BV872" s="267"/>
      <c r="BW872" s="267"/>
      <c r="BX872" s="267"/>
      <c r="BY872" s="267"/>
      <c r="BZ872" s="267"/>
    </row>
    <row r="873" spans="1:78">
      <c r="A873" s="267"/>
      <c r="B873" s="267"/>
      <c r="C873" s="267"/>
      <c r="D873" s="267"/>
      <c r="E873" s="293"/>
      <c r="F873" s="293"/>
      <c r="G873" s="293"/>
      <c r="H873" s="267"/>
      <c r="I873" s="267"/>
      <c r="J873" s="267"/>
      <c r="K873" s="267"/>
      <c r="L873" s="267"/>
      <c r="M873" s="267"/>
      <c r="N873" s="267"/>
      <c r="O873" s="267"/>
      <c r="P873" s="267"/>
      <c r="Q873" s="267"/>
      <c r="R873" s="267"/>
      <c r="S873" s="267"/>
      <c r="T873" s="267"/>
      <c r="U873" s="267"/>
      <c r="V873" s="267"/>
      <c r="W873" s="267"/>
      <c r="X873" s="267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  <c r="AJ873" s="267"/>
      <c r="AK873" s="267"/>
      <c r="AL873" s="267"/>
      <c r="AM873" s="267"/>
      <c r="AN873" s="267"/>
      <c r="AO873" s="267"/>
      <c r="AP873" s="267"/>
      <c r="AQ873" s="267"/>
      <c r="AR873" s="267"/>
      <c r="AS873" s="267"/>
      <c r="AT873" s="267"/>
      <c r="AU873" s="267"/>
      <c r="AV873" s="267"/>
      <c r="AW873" s="267"/>
      <c r="AX873" s="267"/>
      <c r="AY873" s="267"/>
      <c r="AZ873" s="267"/>
      <c r="BA873" s="267"/>
      <c r="BB873" s="267"/>
      <c r="BC873" s="267"/>
      <c r="BD873" s="267"/>
      <c r="BE873" s="267"/>
      <c r="BF873" s="267"/>
      <c r="BG873" s="267"/>
      <c r="BH873" s="267"/>
      <c r="BI873" s="267"/>
      <c r="BJ873" s="267"/>
      <c r="BK873" s="267"/>
      <c r="BL873" s="267"/>
      <c r="BM873" s="267"/>
      <c r="BN873" s="267"/>
      <c r="BO873" s="267"/>
      <c r="BP873" s="267"/>
      <c r="BQ873" s="267"/>
      <c r="BR873" s="267"/>
      <c r="BS873" s="267"/>
      <c r="BT873" s="267"/>
      <c r="BU873" s="267"/>
      <c r="BV873" s="267"/>
      <c r="BW873" s="267"/>
      <c r="BX873" s="267"/>
      <c r="BY873" s="267"/>
      <c r="BZ873" s="267"/>
    </row>
    <row r="874" spans="1:78">
      <c r="A874" s="267"/>
      <c r="B874" s="267"/>
      <c r="C874" s="267"/>
      <c r="D874" s="267"/>
      <c r="E874" s="293"/>
      <c r="F874" s="293"/>
      <c r="G874" s="293"/>
      <c r="H874" s="267"/>
      <c r="I874" s="267"/>
      <c r="J874" s="267"/>
      <c r="K874" s="267"/>
      <c r="L874" s="267"/>
      <c r="M874" s="267"/>
      <c r="N874" s="267"/>
      <c r="O874" s="267"/>
      <c r="P874" s="267"/>
      <c r="Q874" s="267"/>
      <c r="R874" s="267"/>
      <c r="S874" s="267"/>
      <c r="T874" s="267"/>
      <c r="U874" s="267"/>
      <c r="V874" s="267"/>
      <c r="W874" s="267"/>
      <c r="X874" s="267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  <c r="AJ874" s="267"/>
      <c r="AK874" s="267"/>
      <c r="AL874" s="267"/>
      <c r="AM874" s="267"/>
      <c r="AN874" s="267"/>
      <c r="AO874" s="267"/>
      <c r="AP874" s="267"/>
      <c r="AQ874" s="267"/>
      <c r="AR874" s="267"/>
      <c r="AS874" s="267"/>
      <c r="AT874" s="267"/>
      <c r="AU874" s="267"/>
      <c r="AV874" s="267"/>
      <c r="AW874" s="267"/>
      <c r="AX874" s="267"/>
      <c r="AY874" s="267"/>
      <c r="AZ874" s="267"/>
      <c r="BA874" s="267"/>
      <c r="BB874" s="267"/>
      <c r="BC874" s="267"/>
      <c r="BD874" s="267"/>
      <c r="BE874" s="267"/>
      <c r="BF874" s="267"/>
      <c r="BG874" s="267"/>
      <c r="BH874" s="267"/>
      <c r="BI874" s="267"/>
      <c r="BJ874" s="267"/>
      <c r="BK874" s="267"/>
      <c r="BL874" s="267"/>
      <c r="BM874" s="267"/>
      <c r="BN874" s="267"/>
      <c r="BO874" s="267"/>
      <c r="BP874" s="267"/>
      <c r="BQ874" s="267"/>
      <c r="BR874" s="267"/>
      <c r="BS874" s="267"/>
      <c r="BT874" s="267"/>
      <c r="BU874" s="267"/>
      <c r="BV874" s="267"/>
      <c r="BW874" s="267"/>
      <c r="BX874" s="267"/>
      <c r="BY874" s="267"/>
      <c r="BZ874" s="267"/>
    </row>
    <row r="875" spans="1:78">
      <c r="A875" s="267"/>
      <c r="B875" s="267"/>
      <c r="C875" s="267"/>
      <c r="D875" s="267"/>
      <c r="E875" s="293"/>
      <c r="F875" s="293"/>
      <c r="G875" s="293"/>
      <c r="H875" s="267"/>
      <c r="I875" s="267"/>
      <c r="J875" s="267"/>
      <c r="K875" s="267"/>
      <c r="L875" s="267"/>
      <c r="M875" s="267"/>
      <c r="N875" s="267"/>
      <c r="O875" s="267"/>
      <c r="P875" s="267"/>
      <c r="Q875" s="267"/>
      <c r="R875" s="267"/>
      <c r="S875" s="267"/>
      <c r="T875" s="267"/>
      <c r="U875" s="267"/>
      <c r="V875" s="267"/>
      <c r="W875" s="267"/>
      <c r="X875" s="267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  <c r="AJ875" s="267"/>
      <c r="AK875" s="267"/>
      <c r="AL875" s="267"/>
      <c r="AM875" s="267"/>
      <c r="AN875" s="267"/>
      <c r="AO875" s="267"/>
      <c r="AP875" s="267"/>
      <c r="AQ875" s="267"/>
      <c r="AR875" s="267"/>
      <c r="AS875" s="267"/>
      <c r="AT875" s="267"/>
      <c r="AU875" s="267"/>
      <c r="AV875" s="267"/>
      <c r="AW875" s="267"/>
      <c r="AX875" s="267"/>
      <c r="AY875" s="267"/>
      <c r="AZ875" s="267"/>
      <c r="BA875" s="267"/>
      <c r="BB875" s="267"/>
      <c r="BC875" s="267"/>
      <c r="BD875" s="267"/>
      <c r="BE875" s="267"/>
      <c r="BF875" s="267"/>
      <c r="BG875" s="267"/>
      <c r="BH875" s="267"/>
      <c r="BI875" s="267"/>
      <c r="BJ875" s="267"/>
      <c r="BK875" s="267"/>
      <c r="BL875" s="267"/>
      <c r="BM875" s="267"/>
      <c r="BN875" s="267"/>
      <c r="BO875" s="267"/>
      <c r="BP875" s="267"/>
      <c r="BQ875" s="267"/>
      <c r="BR875" s="267"/>
      <c r="BS875" s="267"/>
      <c r="BT875" s="267"/>
      <c r="BU875" s="267"/>
      <c r="BV875" s="267"/>
      <c r="BW875" s="267"/>
      <c r="BX875" s="267"/>
      <c r="BY875" s="267"/>
      <c r="BZ875" s="267"/>
    </row>
    <row r="876" spans="1:78">
      <c r="A876" s="267"/>
      <c r="B876" s="267"/>
      <c r="C876" s="267"/>
      <c r="D876" s="267"/>
      <c r="E876" s="293"/>
      <c r="F876" s="293"/>
      <c r="G876" s="293"/>
      <c r="H876" s="267"/>
      <c r="I876" s="267"/>
      <c r="J876" s="267"/>
      <c r="K876" s="267"/>
      <c r="L876" s="267"/>
      <c r="M876" s="267"/>
      <c r="N876" s="267"/>
      <c r="O876" s="267"/>
      <c r="P876" s="267"/>
      <c r="Q876" s="267"/>
      <c r="R876" s="267"/>
      <c r="S876" s="267"/>
      <c r="T876" s="267"/>
      <c r="U876" s="267"/>
      <c r="V876" s="267"/>
      <c r="W876" s="267"/>
      <c r="X876" s="267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  <c r="AJ876" s="267"/>
      <c r="AK876" s="267"/>
      <c r="AL876" s="267"/>
      <c r="AM876" s="267"/>
      <c r="AN876" s="267"/>
      <c r="AO876" s="267"/>
      <c r="AP876" s="267"/>
      <c r="AQ876" s="267"/>
      <c r="AR876" s="267"/>
      <c r="AS876" s="267"/>
      <c r="AT876" s="267"/>
      <c r="AU876" s="267"/>
      <c r="AV876" s="267"/>
      <c r="AW876" s="267"/>
      <c r="AX876" s="267"/>
      <c r="AY876" s="267"/>
      <c r="AZ876" s="267"/>
      <c r="BA876" s="267"/>
      <c r="BB876" s="267"/>
      <c r="BC876" s="267"/>
      <c r="BD876" s="267"/>
      <c r="BE876" s="267"/>
      <c r="BF876" s="267"/>
      <c r="BG876" s="267"/>
      <c r="BH876" s="267"/>
      <c r="BI876" s="267"/>
      <c r="BJ876" s="267"/>
      <c r="BK876" s="267"/>
      <c r="BL876" s="267"/>
      <c r="BM876" s="267"/>
      <c r="BN876" s="267"/>
      <c r="BO876" s="267"/>
      <c r="BP876" s="267"/>
      <c r="BQ876" s="267"/>
      <c r="BR876" s="267"/>
      <c r="BS876" s="267"/>
      <c r="BT876" s="267"/>
      <c r="BU876" s="267"/>
      <c r="BV876" s="267"/>
      <c r="BW876" s="267"/>
      <c r="BX876" s="267"/>
      <c r="BY876" s="267"/>
      <c r="BZ876" s="267"/>
    </row>
    <row r="877" spans="1:78">
      <c r="A877" s="267"/>
      <c r="B877" s="267"/>
      <c r="C877" s="267"/>
      <c r="D877" s="267"/>
      <c r="E877" s="293"/>
      <c r="F877" s="293"/>
      <c r="G877" s="293"/>
      <c r="H877" s="267"/>
      <c r="I877" s="267"/>
      <c r="J877" s="267"/>
      <c r="K877" s="267"/>
      <c r="L877" s="267"/>
      <c r="M877" s="267"/>
      <c r="N877" s="267"/>
      <c r="O877" s="267"/>
      <c r="P877" s="267"/>
      <c r="Q877" s="267"/>
      <c r="R877" s="267"/>
      <c r="S877" s="267"/>
      <c r="T877" s="267"/>
      <c r="U877" s="267"/>
      <c r="V877" s="267"/>
      <c r="W877" s="267"/>
      <c r="X877" s="267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  <c r="AJ877" s="267"/>
      <c r="AK877" s="267"/>
      <c r="AL877" s="267"/>
      <c r="AM877" s="267"/>
      <c r="AN877" s="267"/>
      <c r="AO877" s="267"/>
      <c r="AP877" s="267"/>
      <c r="AQ877" s="267"/>
      <c r="AR877" s="267"/>
      <c r="AS877" s="267"/>
      <c r="AT877" s="267"/>
      <c r="AU877" s="267"/>
      <c r="AV877" s="267"/>
      <c r="AW877" s="267"/>
      <c r="AX877" s="267"/>
      <c r="AY877" s="267"/>
      <c r="AZ877" s="267"/>
      <c r="BA877" s="267"/>
      <c r="BB877" s="267"/>
      <c r="BC877" s="267"/>
      <c r="BD877" s="267"/>
      <c r="BE877" s="267"/>
      <c r="BF877" s="267"/>
      <c r="BG877" s="267"/>
      <c r="BH877" s="267"/>
      <c r="BI877" s="267"/>
      <c r="BJ877" s="267"/>
      <c r="BK877" s="267"/>
      <c r="BL877" s="267"/>
      <c r="BM877" s="267"/>
      <c r="BN877" s="267"/>
      <c r="BO877" s="267"/>
      <c r="BP877" s="267"/>
      <c r="BQ877" s="267"/>
      <c r="BR877" s="267"/>
      <c r="BS877" s="267"/>
      <c r="BT877" s="267"/>
      <c r="BU877" s="267"/>
      <c r="BV877" s="267"/>
      <c r="BW877" s="267"/>
      <c r="BX877" s="267"/>
      <c r="BY877" s="267"/>
      <c r="BZ877" s="267"/>
    </row>
    <row r="878" spans="1:78">
      <c r="A878" s="267"/>
      <c r="B878" s="267"/>
      <c r="C878" s="267"/>
      <c r="D878" s="267"/>
      <c r="E878" s="293"/>
      <c r="F878" s="293"/>
      <c r="G878" s="293"/>
      <c r="H878" s="267"/>
      <c r="I878" s="267"/>
      <c r="J878" s="267"/>
      <c r="K878" s="267"/>
      <c r="L878" s="267"/>
      <c r="M878" s="267"/>
      <c r="N878" s="267"/>
      <c r="O878" s="267"/>
      <c r="P878" s="267"/>
      <c r="Q878" s="267"/>
      <c r="R878" s="267"/>
      <c r="S878" s="267"/>
      <c r="T878" s="267"/>
      <c r="U878" s="267"/>
      <c r="V878" s="267"/>
      <c r="W878" s="267"/>
      <c r="X878" s="267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  <c r="AJ878" s="267"/>
      <c r="AK878" s="267"/>
      <c r="AL878" s="267"/>
      <c r="AM878" s="267"/>
      <c r="AN878" s="267"/>
      <c r="AO878" s="267"/>
      <c r="AP878" s="267"/>
      <c r="AQ878" s="267"/>
      <c r="AR878" s="267"/>
      <c r="AS878" s="267"/>
      <c r="AT878" s="267"/>
      <c r="AU878" s="267"/>
      <c r="AV878" s="267"/>
      <c r="AW878" s="267"/>
      <c r="AX878" s="267"/>
      <c r="AY878" s="267"/>
      <c r="AZ878" s="267"/>
      <c r="BA878" s="267"/>
      <c r="BB878" s="267"/>
      <c r="BC878" s="267"/>
      <c r="BD878" s="267"/>
      <c r="BE878" s="267"/>
      <c r="BF878" s="267"/>
      <c r="BG878" s="267"/>
      <c r="BH878" s="267"/>
      <c r="BI878" s="267"/>
      <c r="BJ878" s="267"/>
      <c r="BK878" s="267"/>
      <c r="BL878" s="267"/>
      <c r="BM878" s="267"/>
      <c r="BN878" s="267"/>
      <c r="BO878" s="267"/>
      <c r="BP878" s="267"/>
      <c r="BQ878" s="267"/>
      <c r="BR878" s="267"/>
      <c r="BS878" s="267"/>
      <c r="BT878" s="267"/>
      <c r="BU878" s="267"/>
      <c r="BV878" s="267"/>
      <c r="BW878" s="267"/>
      <c r="BX878" s="267"/>
      <c r="BY878" s="267"/>
      <c r="BZ878" s="267"/>
    </row>
    <row r="879" spans="1:78">
      <c r="A879" s="267"/>
      <c r="B879" s="267"/>
      <c r="C879" s="267"/>
      <c r="D879" s="267"/>
      <c r="E879" s="293"/>
      <c r="F879" s="293"/>
      <c r="G879" s="293"/>
      <c r="H879" s="267"/>
      <c r="I879" s="267"/>
      <c r="J879" s="267"/>
      <c r="K879" s="267"/>
      <c r="L879" s="267"/>
      <c r="M879" s="267"/>
      <c r="N879" s="267"/>
      <c r="O879" s="267"/>
      <c r="P879" s="267"/>
      <c r="Q879" s="267"/>
      <c r="R879" s="267"/>
      <c r="S879" s="267"/>
      <c r="T879" s="267"/>
      <c r="U879" s="267"/>
      <c r="V879" s="267"/>
      <c r="W879" s="267"/>
      <c r="X879" s="267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  <c r="AJ879" s="267"/>
      <c r="AK879" s="267"/>
      <c r="AL879" s="267"/>
      <c r="AM879" s="267"/>
      <c r="AN879" s="267"/>
      <c r="AO879" s="267"/>
      <c r="AP879" s="267"/>
      <c r="AQ879" s="267"/>
      <c r="AR879" s="267"/>
      <c r="AS879" s="267"/>
      <c r="AT879" s="267"/>
      <c r="AU879" s="267"/>
      <c r="AV879" s="267"/>
      <c r="AW879" s="267"/>
      <c r="AX879" s="267"/>
      <c r="AY879" s="267"/>
      <c r="AZ879" s="267"/>
      <c r="BA879" s="267"/>
      <c r="BB879" s="267"/>
      <c r="BC879" s="267"/>
      <c r="BD879" s="267"/>
      <c r="BE879" s="267"/>
      <c r="BF879" s="267"/>
      <c r="BG879" s="267"/>
      <c r="BH879" s="267"/>
      <c r="BI879" s="267"/>
      <c r="BJ879" s="267"/>
      <c r="BK879" s="267"/>
      <c r="BL879" s="267"/>
      <c r="BM879" s="267"/>
      <c r="BN879" s="267"/>
      <c r="BO879" s="267"/>
      <c r="BP879" s="267"/>
      <c r="BQ879" s="267"/>
      <c r="BR879" s="267"/>
      <c r="BS879" s="267"/>
      <c r="BT879" s="267"/>
      <c r="BU879" s="267"/>
      <c r="BV879" s="267"/>
      <c r="BW879" s="267"/>
      <c r="BX879" s="267"/>
      <c r="BY879" s="267"/>
      <c r="BZ879" s="267"/>
    </row>
    <row r="880" spans="1:78">
      <c r="A880" s="267"/>
      <c r="B880" s="267"/>
      <c r="C880" s="267"/>
      <c r="D880" s="267"/>
      <c r="E880" s="293"/>
      <c r="F880" s="293"/>
      <c r="G880" s="293"/>
      <c r="H880" s="267"/>
      <c r="I880" s="267"/>
      <c r="J880" s="267"/>
      <c r="K880" s="267"/>
      <c r="L880" s="267"/>
      <c r="M880" s="267"/>
      <c r="N880" s="267"/>
      <c r="O880" s="267"/>
      <c r="P880" s="267"/>
      <c r="Q880" s="267"/>
      <c r="R880" s="267"/>
      <c r="S880" s="267"/>
      <c r="T880" s="267"/>
      <c r="U880" s="267"/>
      <c r="V880" s="267"/>
      <c r="W880" s="267"/>
      <c r="X880" s="267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  <c r="AJ880" s="267"/>
      <c r="AK880" s="267"/>
      <c r="AL880" s="267"/>
      <c r="AM880" s="267"/>
      <c r="AN880" s="267"/>
      <c r="AO880" s="267"/>
      <c r="AP880" s="267"/>
      <c r="AQ880" s="267"/>
      <c r="AR880" s="267"/>
      <c r="AS880" s="267"/>
      <c r="AT880" s="267"/>
      <c r="AU880" s="267"/>
      <c r="AV880" s="267"/>
      <c r="AW880" s="267"/>
      <c r="AX880" s="267"/>
      <c r="AY880" s="267"/>
      <c r="AZ880" s="267"/>
      <c r="BA880" s="267"/>
      <c r="BB880" s="267"/>
      <c r="BC880" s="267"/>
      <c r="BD880" s="267"/>
      <c r="BE880" s="267"/>
      <c r="BF880" s="267"/>
      <c r="BG880" s="267"/>
      <c r="BH880" s="267"/>
      <c r="BI880" s="267"/>
      <c r="BJ880" s="267"/>
      <c r="BK880" s="267"/>
      <c r="BL880" s="267"/>
      <c r="BM880" s="267"/>
      <c r="BN880" s="267"/>
      <c r="BO880" s="267"/>
      <c r="BP880" s="267"/>
      <c r="BQ880" s="267"/>
      <c r="BR880" s="267"/>
      <c r="BS880" s="267"/>
      <c r="BT880" s="267"/>
      <c r="BU880" s="267"/>
      <c r="BV880" s="267"/>
      <c r="BW880" s="267"/>
      <c r="BX880" s="267"/>
      <c r="BY880" s="267"/>
      <c r="BZ880" s="267"/>
    </row>
    <row r="881" spans="1:78">
      <c r="A881" s="267"/>
      <c r="B881" s="267"/>
      <c r="C881" s="267"/>
      <c r="D881" s="267"/>
      <c r="E881" s="293"/>
      <c r="F881" s="293"/>
      <c r="G881" s="293"/>
      <c r="H881" s="267"/>
      <c r="I881" s="267"/>
      <c r="J881" s="267"/>
      <c r="K881" s="267"/>
      <c r="L881" s="267"/>
      <c r="M881" s="267"/>
      <c r="N881" s="267"/>
      <c r="O881" s="267"/>
      <c r="P881" s="267"/>
      <c r="Q881" s="267"/>
      <c r="R881" s="267"/>
      <c r="S881" s="267"/>
      <c r="T881" s="267"/>
      <c r="U881" s="267"/>
      <c r="V881" s="267"/>
      <c r="W881" s="267"/>
      <c r="X881" s="267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  <c r="AJ881" s="267"/>
      <c r="AK881" s="267"/>
      <c r="AL881" s="267"/>
      <c r="AM881" s="267"/>
      <c r="AN881" s="267"/>
      <c r="AO881" s="267"/>
      <c r="AP881" s="267"/>
      <c r="AQ881" s="267"/>
      <c r="AR881" s="267"/>
      <c r="AS881" s="267"/>
      <c r="AT881" s="267"/>
      <c r="AU881" s="267"/>
      <c r="AV881" s="267"/>
      <c r="AW881" s="267"/>
      <c r="AX881" s="267"/>
      <c r="AY881" s="267"/>
      <c r="AZ881" s="267"/>
      <c r="BA881" s="267"/>
      <c r="BB881" s="267"/>
      <c r="BC881" s="267"/>
      <c r="BD881" s="267"/>
      <c r="BE881" s="267"/>
      <c r="BF881" s="267"/>
      <c r="BG881" s="267"/>
      <c r="BH881" s="267"/>
      <c r="BI881" s="267"/>
      <c r="BJ881" s="267"/>
      <c r="BK881" s="267"/>
      <c r="BL881" s="267"/>
      <c r="BM881" s="267"/>
      <c r="BN881" s="267"/>
      <c r="BO881" s="267"/>
      <c r="BP881" s="267"/>
      <c r="BQ881" s="267"/>
      <c r="BR881" s="267"/>
      <c r="BS881" s="267"/>
      <c r="BT881" s="267"/>
      <c r="BU881" s="267"/>
      <c r="BV881" s="267"/>
      <c r="BW881" s="267"/>
      <c r="BX881" s="267"/>
      <c r="BY881" s="267"/>
      <c r="BZ881" s="267"/>
    </row>
    <row r="882" spans="1:78">
      <c r="A882" s="267"/>
      <c r="B882" s="267"/>
      <c r="C882" s="267"/>
      <c r="D882" s="267"/>
      <c r="E882" s="293"/>
      <c r="F882" s="293"/>
      <c r="G882" s="293"/>
      <c r="H882" s="267"/>
      <c r="I882" s="267"/>
      <c r="J882" s="267"/>
      <c r="K882" s="267"/>
      <c r="L882" s="267"/>
      <c r="M882" s="267"/>
      <c r="N882" s="267"/>
      <c r="O882" s="267"/>
      <c r="P882" s="267"/>
      <c r="Q882" s="267"/>
      <c r="R882" s="267"/>
      <c r="S882" s="267"/>
      <c r="T882" s="267"/>
      <c r="U882" s="267"/>
      <c r="V882" s="267"/>
      <c r="W882" s="267"/>
      <c r="X882" s="267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  <c r="AJ882" s="267"/>
      <c r="AK882" s="267"/>
      <c r="AL882" s="267"/>
      <c r="AM882" s="267"/>
      <c r="AN882" s="267"/>
      <c r="AO882" s="267"/>
      <c r="AP882" s="267"/>
      <c r="AQ882" s="267"/>
      <c r="AR882" s="267"/>
      <c r="AS882" s="267"/>
      <c r="AT882" s="267"/>
      <c r="AU882" s="267"/>
      <c r="AV882" s="267"/>
      <c r="AW882" s="267"/>
      <c r="AX882" s="267"/>
      <c r="AY882" s="267"/>
      <c r="AZ882" s="267"/>
      <c r="BA882" s="267"/>
      <c r="BB882" s="267"/>
      <c r="BC882" s="267"/>
      <c r="BD882" s="267"/>
      <c r="BE882" s="267"/>
      <c r="BF882" s="267"/>
      <c r="BG882" s="267"/>
      <c r="BH882" s="267"/>
      <c r="BI882" s="267"/>
      <c r="BJ882" s="267"/>
      <c r="BK882" s="267"/>
      <c r="BL882" s="267"/>
      <c r="BM882" s="267"/>
      <c r="BN882" s="267"/>
      <c r="BO882" s="267"/>
      <c r="BP882" s="267"/>
      <c r="BQ882" s="267"/>
      <c r="BR882" s="267"/>
      <c r="BS882" s="267"/>
      <c r="BT882" s="267"/>
      <c r="BU882" s="267"/>
      <c r="BV882" s="267"/>
      <c r="BW882" s="267"/>
      <c r="BX882" s="267"/>
      <c r="BY882" s="267"/>
      <c r="BZ882" s="267"/>
    </row>
    <row r="883" spans="1:78">
      <c r="A883" s="267"/>
      <c r="B883" s="267"/>
      <c r="C883" s="267"/>
      <c r="D883" s="267"/>
      <c r="E883" s="293"/>
      <c r="F883" s="293"/>
      <c r="G883" s="293"/>
      <c r="H883" s="267"/>
      <c r="I883" s="267"/>
      <c r="J883" s="267"/>
      <c r="K883" s="267"/>
      <c r="L883" s="267"/>
      <c r="M883" s="267"/>
      <c r="N883" s="267"/>
      <c r="O883" s="267"/>
      <c r="P883" s="267"/>
      <c r="Q883" s="267"/>
      <c r="R883" s="267"/>
      <c r="S883" s="267"/>
      <c r="T883" s="267"/>
      <c r="U883" s="267"/>
      <c r="V883" s="267"/>
      <c r="W883" s="267"/>
      <c r="X883" s="267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  <c r="AJ883" s="267"/>
      <c r="AK883" s="267"/>
      <c r="AL883" s="267"/>
      <c r="AM883" s="267"/>
      <c r="AN883" s="267"/>
      <c r="AO883" s="267"/>
      <c r="AP883" s="267"/>
      <c r="AQ883" s="267"/>
      <c r="AR883" s="267"/>
      <c r="AS883" s="267"/>
      <c r="AT883" s="267"/>
      <c r="AU883" s="267"/>
      <c r="AV883" s="267"/>
      <c r="AW883" s="267"/>
      <c r="AX883" s="267"/>
      <c r="AY883" s="267"/>
      <c r="AZ883" s="267"/>
      <c r="BA883" s="267"/>
      <c r="BB883" s="267"/>
      <c r="BC883" s="267"/>
      <c r="BD883" s="267"/>
      <c r="BE883" s="267"/>
      <c r="BF883" s="267"/>
      <c r="BG883" s="267"/>
      <c r="BH883" s="267"/>
      <c r="BI883" s="267"/>
      <c r="BJ883" s="267"/>
      <c r="BK883" s="267"/>
      <c r="BL883" s="267"/>
      <c r="BM883" s="267"/>
      <c r="BN883" s="267"/>
      <c r="BO883" s="267"/>
      <c r="BP883" s="267"/>
      <c r="BQ883" s="267"/>
      <c r="BR883" s="267"/>
      <c r="BS883" s="267"/>
      <c r="BT883" s="267"/>
      <c r="BU883" s="267"/>
      <c r="BV883" s="267"/>
      <c r="BW883" s="267"/>
      <c r="BX883" s="267"/>
      <c r="BY883" s="267"/>
      <c r="BZ883" s="267"/>
    </row>
    <row r="884" spans="1:78">
      <c r="A884" s="267"/>
      <c r="B884" s="267"/>
      <c r="C884" s="267"/>
      <c r="D884" s="267"/>
      <c r="E884" s="293"/>
      <c r="F884" s="293"/>
      <c r="G884" s="293"/>
      <c r="H884" s="267"/>
      <c r="I884" s="267"/>
      <c r="J884" s="267"/>
      <c r="K884" s="267"/>
      <c r="L884" s="267"/>
      <c r="M884" s="267"/>
      <c r="N884" s="267"/>
      <c r="O884" s="267"/>
      <c r="P884" s="267"/>
      <c r="Q884" s="267"/>
      <c r="R884" s="267"/>
      <c r="S884" s="267"/>
      <c r="T884" s="267"/>
      <c r="U884" s="267"/>
      <c r="V884" s="267"/>
      <c r="W884" s="267"/>
      <c r="X884" s="267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  <c r="AJ884" s="267"/>
      <c r="AK884" s="267"/>
      <c r="AL884" s="267"/>
      <c r="AM884" s="267"/>
      <c r="AN884" s="267"/>
      <c r="AO884" s="267"/>
      <c r="AP884" s="267"/>
      <c r="AQ884" s="267"/>
      <c r="AR884" s="267"/>
      <c r="AS884" s="267"/>
      <c r="AT884" s="267"/>
      <c r="AU884" s="267"/>
      <c r="AV884" s="267"/>
      <c r="AW884" s="267"/>
      <c r="AX884" s="267"/>
      <c r="AY884" s="267"/>
      <c r="AZ884" s="267"/>
      <c r="BA884" s="267"/>
      <c r="BB884" s="267"/>
      <c r="BC884" s="267"/>
      <c r="BD884" s="267"/>
      <c r="BE884" s="267"/>
      <c r="BF884" s="267"/>
      <c r="BG884" s="267"/>
      <c r="BH884" s="267"/>
      <c r="BI884" s="267"/>
      <c r="BJ884" s="267"/>
      <c r="BK884" s="267"/>
      <c r="BL884" s="267"/>
      <c r="BM884" s="267"/>
      <c r="BN884" s="267"/>
      <c r="BO884" s="267"/>
      <c r="BP884" s="267"/>
      <c r="BQ884" s="267"/>
      <c r="BR884" s="267"/>
      <c r="BS884" s="267"/>
      <c r="BT884" s="267"/>
      <c r="BU884" s="267"/>
      <c r="BV884" s="267"/>
      <c r="BW884" s="267"/>
      <c r="BX884" s="267"/>
      <c r="BY884" s="267"/>
      <c r="BZ884" s="267"/>
    </row>
    <row r="885" spans="1:78">
      <c r="A885" s="267"/>
      <c r="B885" s="267"/>
      <c r="C885" s="267"/>
      <c r="D885" s="267"/>
      <c r="E885" s="293"/>
      <c r="F885" s="293"/>
      <c r="G885" s="293"/>
      <c r="H885" s="267"/>
      <c r="I885" s="267"/>
      <c r="J885" s="267"/>
      <c r="K885" s="267"/>
      <c r="L885" s="267"/>
      <c r="M885" s="267"/>
      <c r="N885" s="267"/>
      <c r="O885" s="267"/>
      <c r="P885" s="267"/>
      <c r="Q885" s="267"/>
      <c r="R885" s="267"/>
      <c r="S885" s="267"/>
      <c r="T885" s="267"/>
      <c r="U885" s="267"/>
      <c r="V885" s="267"/>
      <c r="W885" s="267"/>
      <c r="X885" s="267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  <c r="AJ885" s="267"/>
      <c r="AK885" s="267"/>
      <c r="AL885" s="267"/>
      <c r="AM885" s="267"/>
      <c r="AN885" s="267"/>
      <c r="AO885" s="267"/>
      <c r="AP885" s="267"/>
      <c r="AQ885" s="267"/>
      <c r="AR885" s="267"/>
      <c r="AS885" s="267"/>
      <c r="AT885" s="267"/>
      <c r="AU885" s="267"/>
      <c r="AV885" s="267"/>
      <c r="AW885" s="267"/>
      <c r="AX885" s="267"/>
      <c r="AY885" s="267"/>
      <c r="AZ885" s="267"/>
      <c r="BA885" s="267"/>
      <c r="BB885" s="267"/>
      <c r="BC885" s="267"/>
      <c r="BD885" s="267"/>
      <c r="BE885" s="267"/>
      <c r="BF885" s="267"/>
      <c r="BG885" s="267"/>
      <c r="BH885" s="267"/>
      <c r="BI885" s="267"/>
      <c r="BJ885" s="267"/>
      <c r="BK885" s="267"/>
      <c r="BL885" s="267"/>
      <c r="BM885" s="267"/>
      <c r="BN885" s="267"/>
      <c r="BO885" s="267"/>
      <c r="BP885" s="267"/>
      <c r="BQ885" s="267"/>
      <c r="BR885" s="267"/>
      <c r="BS885" s="267"/>
      <c r="BT885" s="267"/>
      <c r="BU885" s="267"/>
      <c r="BV885" s="267"/>
      <c r="BW885" s="267"/>
      <c r="BX885" s="267"/>
      <c r="BY885" s="267"/>
      <c r="BZ885" s="267"/>
    </row>
    <row r="886" spans="1:78">
      <c r="A886" s="267"/>
      <c r="B886" s="267"/>
      <c r="C886" s="267"/>
      <c r="D886" s="267"/>
      <c r="E886" s="293"/>
      <c r="F886" s="293"/>
      <c r="G886" s="293"/>
      <c r="H886" s="267"/>
      <c r="I886" s="267"/>
      <c r="J886" s="267"/>
      <c r="K886" s="267"/>
      <c r="L886" s="267"/>
      <c r="M886" s="267"/>
      <c r="N886" s="267"/>
      <c r="O886" s="267"/>
      <c r="P886" s="267"/>
      <c r="Q886" s="267"/>
      <c r="R886" s="267"/>
      <c r="S886" s="267"/>
      <c r="T886" s="267"/>
      <c r="U886" s="267"/>
      <c r="V886" s="267"/>
      <c r="W886" s="267"/>
      <c r="X886" s="267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  <c r="AJ886" s="267"/>
      <c r="AK886" s="267"/>
      <c r="AL886" s="267"/>
      <c r="AM886" s="267"/>
      <c r="AN886" s="267"/>
      <c r="AO886" s="267"/>
      <c r="AP886" s="267"/>
      <c r="AQ886" s="267"/>
      <c r="AR886" s="267"/>
      <c r="AS886" s="267"/>
      <c r="AT886" s="267"/>
      <c r="AU886" s="267"/>
      <c r="AV886" s="267"/>
      <c r="AW886" s="267"/>
      <c r="AX886" s="267"/>
      <c r="AY886" s="267"/>
      <c r="AZ886" s="267"/>
      <c r="BA886" s="267"/>
      <c r="BB886" s="267"/>
      <c r="BC886" s="267"/>
      <c r="BD886" s="267"/>
      <c r="BE886" s="267"/>
      <c r="BF886" s="267"/>
      <c r="BG886" s="267"/>
      <c r="BH886" s="267"/>
      <c r="BI886" s="267"/>
      <c r="BJ886" s="267"/>
      <c r="BK886" s="267"/>
      <c r="BL886" s="267"/>
      <c r="BM886" s="267"/>
      <c r="BN886" s="267"/>
      <c r="BO886" s="267"/>
      <c r="BP886" s="267"/>
      <c r="BQ886" s="267"/>
      <c r="BR886" s="267"/>
      <c r="BS886" s="267"/>
      <c r="BT886" s="267"/>
      <c r="BU886" s="267"/>
      <c r="BV886" s="267"/>
      <c r="BW886" s="267"/>
      <c r="BX886" s="267"/>
      <c r="BY886" s="267"/>
      <c r="BZ886" s="267"/>
    </row>
    <row r="887" spans="1:78">
      <c r="A887" s="267"/>
      <c r="B887" s="267"/>
      <c r="C887" s="267"/>
      <c r="D887" s="267"/>
      <c r="E887" s="293"/>
      <c r="F887" s="293"/>
      <c r="G887" s="293"/>
      <c r="H887" s="267"/>
      <c r="I887" s="267"/>
      <c r="J887" s="267"/>
      <c r="K887" s="267"/>
      <c r="L887" s="267"/>
      <c r="M887" s="267"/>
      <c r="N887" s="267"/>
      <c r="O887" s="267"/>
      <c r="P887" s="267"/>
      <c r="Q887" s="267"/>
      <c r="R887" s="267"/>
      <c r="S887" s="267"/>
      <c r="T887" s="267"/>
      <c r="U887" s="267"/>
      <c r="V887" s="267"/>
      <c r="W887" s="267"/>
      <c r="X887" s="267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  <c r="AJ887" s="267"/>
      <c r="AK887" s="267"/>
      <c r="AL887" s="267"/>
      <c r="AM887" s="267"/>
      <c r="AN887" s="267"/>
      <c r="AO887" s="267"/>
      <c r="AP887" s="267"/>
      <c r="AQ887" s="267"/>
      <c r="AR887" s="267"/>
      <c r="AS887" s="267"/>
      <c r="AT887" s="267"/>
      <c r="AU887" s="267"/>
      <c r="AV887" s="267"/>
      <c r="AW887" s="267"/>
      <c r="AX887" s="267"/>
      <c r="AY887" s="267"/>
      <c r="AZ887" s="267"/>
      <c r="BA887" s="267"/>
      <c r="BB887" s="267"/>
      <c r="BC887" s="267"/>
      <c r="BD887" s="267"/>
      <c r="BE887" s="267"/>
      <c r="BF887" s="267"/>
      <c r="BG887" s="267"/>
      <c r="BH887" s="267"/>
      <c r="BI887" s="267"/>
      <c r="BJ887" s="267"/>
      <c r="BK887" s="267"/>
      <c r="BL887" s="267"/>
      <c r="BM887" s="267"/>
      <c r="BN887" s="267"/>
      <c r="BO887" s="267"/>
      <c r="BP887" s="267"/>
      <c r="BQ887" s="267"/>
      <c r="BR887" s="267"/>
      <c r="BS887" s="267"/>
      <c r="BT887" s="267"/>
      <c r="BU887" s="267"/>
      <c r="BV887" s="267"/>
      <c r="BW887" s="267"/>
      <c r="BX887" s="267"/>
      <c r="BY887" s="267"/>
      <c r="BZ887" s="267"/>
    </row>
    <row r="888" spans="1:78">
      <c r="A888" s="267"/>
      <c r="B888" s="267"/>
      <c r="C888" s="267"/>
      <c r="D888" s="267"/>
      <c r="E888" s="293"/>
      <c r="F888" s="293"/>
      <c r="G888" s="293"/>
      <c r="H888" s="267"/>
      <c r="I888" s="267"/>
      <c r="J888" s="267"/>
      <c r="K888" s="267"/>
      <c r="L888" s="267"/>
      <c r="M888" s="267"/>
      <c r="N888" s="267"/>
      <c r="O888" s="267"/>
      <c r="P888" s="267"/>
      <c r="Q888" s="267"/>
      <c r="R888" s="267"/>
      <c r="S888" s="267"/>
      <c r="T888" s="267"/>
      <c r="U888" s="267"/>
      <c r="V888" s="267"/>
      <c r="W888" s="267"/>
      <c r="X888" s="267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  <c r="AJ888" s="267"/>
      <c r="AK888" s="267"/>
      <c r="AL888" s="267"/>
      <c r="AM888" s="267"/>
      <c r="AN888" s="267"/>
      <c r="AO888" s="267"/>
      <c r="AP888" s="267"/>
      <c r="AQ888" s="267"/>
      <c r="AR888" s="267"/>
      <c r="AS888" s="267"/>
      <c r="AT888" s="267"/>
      <c r="AU888" s="267"/>
      <c r="AV888" s="267"/>
      <c r="AW888" s="267"/>
      <c r="AX888" s="267"/>
      <c r="AY888" s="267"/>
      <c r="AZ888" s="267"/>
      <c r="BA888" s="267"/>
      <c r="BB888" s="267"/>
      <c r="BC888" s="267"/>
      <c r="BD888" s="267"/>
      <c r="BE888" s="267"/>
      <c r="BF888" s="267"/>
      <c r="BG888" s="267"/>
      <c r="BH888" s="267"/>
      <c r="BI888" s="267"/>
      <c r="BJ888" s="267"/>
      <c r="BK888" s="267"/>
      <c r="BL888" s="267"/>
      <c r="BM888" s="267"/>
      <c r="BN888" s="267"/>
      <c r="BO888" s="267"/>
      <c r="BP888" s="267"/>
      <c r="BQ888" s="267"/>
      <c r="BR888" s="267"/>
      <c r="BS888" s="267"/>
      <c r="BT888" s="267"/>
      <c r="BU888" s="267"/>
      <c r="BV888" s="267"/>
      <c r="BW888" s="267"/>
      <c r="BX888" s="267"/>
      <c r="BY888" s="267"/>
      <c r="BZ888" s="267"/>
    </row>
    <row r="889" spans="1:78">
      <c r="A889" s="267"/>
      <c r="B889" s="267"/>
      <c r="C889" s="267"/>
      <c r="D889" s="267"/>
      <c r="E889" s="293"/>
      <c r="F889" s="293"/>
      <c r="G889" s="293"/>
      <c r="H889" s="267"/>
      <c r="I889" s="267"/>
      <c r="J889" s="267"/>
      <c r="K889" s="267"/>
      <c r="L889" s="267"/>
      <c r="M889" s="267"/>
      <c r="N889" s="267"/>
      <c r="O889" s="267"/>
      <c r="P889" s="267"/>
      <c r="Q889" s="267"/>
      <c r="R889" s="267"/>
      <c r="S889" s="267"/>
      <c r="T889" s="267"/>
      <c r="U889" s="267"/>
      <c r="V889" s="267"/>
      <c r="W889" s="267"/>
      <c r="X889" s="267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  <c r="AJ889" s="267"/>
      <c r="AK889" s="267"/>
      <c r="AL889" s="267"/>
      <c r="AM889" s="267"/>
      <c r="AN889" s="267"/>
      <c r="AO889" s="267"/>
      <c r="AP889" s="267"/>
      <c r="AQ889" s="267"/>
      <c r="AR889" s="267"/>
      <c r="AS889" s="267"/>
      <c r="AT889" s="267"/>
      <c r="AU889" s="267"/>
      <c r="AV889" s="267"/>
      <c r="AW889" s="267"/>
      <c r="AX889" s="267"/>
      <c r="AY889" s="267"/>
      <c r="AZ889" s="267"/>
      <c r="BA889" s="267"/>
      <c r="BB889" s="267"/>
      <c r="BC889" s="267"/>
      <c r="BD889" s="267"/>
      <c r="BE889" s="267"/>
      <c r="BF889" s="267"/>
      <c r="BG889" s="267"/>
      <c r="BH889" s="267"/>
      <c r="BI889" s="267"/>
      <c r="BJ889" s="267"/>
      <c r="BK889" s="267"/>
      <c r="BL889" s="267"/>
      <c r="BM889" s="267"/>
      <c r="BN889" s="267"/>
      <c r="BO889" s="267"/>
      <c r="BP889" s="267"/>
      <c r="BQ889" s="267"/>
      <c r="BR889" s="267"/>
      <c r="BS889" s="267"/>
      <c r="BT889" s="267"/>
      <c r="BU889" s="267"/>
      <c r="BV889" s="267"/>
      <c r="BW889" s="267"/>
      <c r="BX889" s="267"/>
      <c r="BY889" s="267"/>
      <c r="BZ889" s="267"/>
    </row>
    <row r="890" spans="1:78">
      <c r="A890" s="267"/>
      <c r="B890" s="267"/>
      <c r="C890" s="267"/>
      <c r="D890" s="267"/>
      <c r="E890" s="293"/>
      <c r="F890" s="293"/>
      <c r="G890" s="293"/>
      <c r="H890" s="267"/>
      <c r="I890" s="267"/>
      <c r="J890" s="267"/>
      <c r="K890" s="267"/>
      <c r="L890" s="267"/>
      <c r="M890" s="267"/>
      <c r="N890" s="267"/>
      <c r="O890" s="267"/>
      <c r="P890" s="267"/>
      <c r="Q890" s="267"/>
      <c r="R890" s="267"/>
      <c r="S890" s="267"/>
      <c r="T890" s="267"/>
      <c r="U890" s="267"/>
      <c r="V890" s="267"/>
      <c r="W890" s="267"/>
      <c r="X890" s="267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  <c r="AJ890" s="267"/>
      <c r="AK890" s="267"/>
      <c r="AL890" s="267"/>
      <c r="AM890" s="267"/>
      <c r="AN890" s="267"/>
      <c r="AO890" s="267"/>
      <c r="AP890" s="267"/>
      <c r="AQ890" s="267"/>
      <c r="AR890" s="267"/>
      <c r="AS890" s="267"/>
      <c r="AT890" s="267"/>
      <c r="AU890" s="267"/>
      <c r="AV890" s="267"/>
      <c r="AW890" s="267"/>
      <c r="AX890" s="267"/>
      <c r="AY890" s="267"/>
      <c r="AZ890" s="267"/>
      <c r="BA890" s="267"/>
      <c r="BB890" s="267"/>
      <c r="BC890" s="267"/>
      <c r="BD890" s="267"/>
      <c r="BE890" s="267"/>
      <c r="BF890" s="267"/>
      <c r="BG890" s="267"/>
      <c r="BH890" s="267"/>
      <c r="BI890" s="267"/>
      <c r="BJ890" s="267"/>
      <c r="BK890" s="267"/>
      <c r="BL890" s="267"/>
      <c r="BM890" s="267"/>
      <c r="BN890" s="267"/>
      <c r="BO890" s="267"/>
      <c r="BP890" s="267"/>
      <c r="BQ890" s="267"/>
      <c r="BR890" s="267"/>
      <c r="BS890" s="267"/>
      <c r="BT890" s="267"/>
      <c r="BU890" s="267"/>
      <c r="BV890" s="267"/>
      <c r="BW890" s="267"/>
      <c r="BX890" s="267"/>
      <c r="BY890" s="267"/>
      <c r="BZ890" s="267"/>
    </row>
    <row r="891" spans="1:78">
      <c r="A891" s="267"/>
      <c r="B891" s="267"/>
      <c r="C891" s="267"/>
      <c r="D891" s="267"/>
      <c r="E891" s="293"/>
      <c r="F891" s="293"/>
      <c r="G891" s="293"/>
      <c r="H891" s="267"/>
      <c r="I891" s="267"/>
      <c r="J891" s="267"/>
      <c r="K891" s="267"/>
      <c r="L891" s="267"/>
      <c r="M891" s="267"/>
      <c r="N891" s="267"/>
      <c r="O891" s="267"/>
      <c r="P891" s="267"/>
      <c r="Q891" s="267"/>
      <c r="R891" s="267"/>
      <c r="S891" s="267"/>
      <c r="T891" s="267"/>
      <c r="U891" s="267"/>
      <c r="V891" s="267"/>
      <c r="W891" s="267"/>
      <c r="X891" s="267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  <c r="AJ891" s="267"/>
      <c r="AK891" s="267"/>
      <c r="AL891" s="267"/>
      <c r="AM891" s="267"/>
      <c r="AN891" s="267"/>
      <c r="AO891" s="267"/>
      <c r="AP891" s="267"/>
      <c r="AQ891" s="267"/>
      <c r="AR891" s="267"/>
      <c r="AS891" s="267"/>
      <c r="AT891" s="267"/>
      <c r="AU891" s="267"/>
      <c r="AV891" s="267"/>
      <c r="AW891" s="267"/>
      <c r="AX891" s="267"/>
      <c r="AY891" s="267"/>
      <c r="AZ891" s="267"/>
      <c r="BA891" s="267"/>
      <c r="BB891" s="267"/>
      <c r="BC891" s="267"/>
      <c r="BD891" s="267"/>
      <c r="BE891" s="267"/>
      <c r="BF891" s="267"/>
      <c r="BG891" s="267"/>
      <c r="BH891" s="267"/>
      <c r="BI891" s="267"/>
      <c r="BJ891" s="267"/>
      <c r="BK891" s="267"/>
      <c r="BL891" s="267"/>
      <c r="BM891" s="267"/>
      <c r="BN891" s="267"/>
      <c r="BO891" s="267"/>
      <c r="BP891" s="267"/>
      <c r="BQ891" s="267"/>
      <c r="BR891" s="267"/>
      <c r="BS891" s="267"/>
      <c r="BT891" s="267"/>
      <c r="BU891" s="267"/>
      <c r="BV891" s="267"/>
      <c r="BW891" s="267"/>
      <c r="BX891" s="267"/>
      <c r="BY891" s="267"/>
      <c r="BZ891" s="267"/>
    </row>
    <row r="892" spans="1:78">
      <c r="A892" s="267"/>
      <c r="B892" s="267"/>
      <c r="C892" s="267"/>
      <c r="D892" s="267"/>
      <c r="E892" s="293"/>
      <c r="F892" s="293"/>
      <c r="G892" s="293"/>
      <c r="H892" s="267"/>
      <c r="I892" s="267"/>
      <c r="J892" s="267"/>
      <c r="K892" s="267"/>
      <c r="L892" s="267"/>
      <c r="M892" s="267"/>
      <c r="N892" s="267"/>
      <c r="O892" s="267"/>
      <c r="P892" s="267"/>
      <c r="Q892" s="267"/>
      <c r="R892" s="267"/>
      <c r="S892" s="267"/>
      <c r="T892" s="267"/>
      <c r="U892" s="267"/>
      <c r="V892" s="267"/>
      <c r="W892" s="267"/>
      <c r="X892" s="267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  <c r="AJ892" s="267"/>
      <c r="AK892" s="267"/>
      <c r="AL892" s="267"/>
      <c r="AM892" s="267"/>
      <c r="AN892" s="267"/>
      <c r="AO892" s="267"/>
      <c r="AP892" s="267"/>
      <c r="AQ892" s="267"/>
      <c r="AR892" s="267"/>
      <c r="AS892" s="267"/>
      <c r="AT892" s="267"/>
      <c r="AU892" s="267"/>
      <c r="AV892" s="267"/>
      <c r="AW892" s="267"/>
      <c r="AX892" s="267"/>
      <c r="AY892" s="267"/>
      <c r="AZ892" s="267"/>
      <c r="BA892" s="267"/>
      <c r="BB892" s="267"/>
      <c r="BC892" s="267"/>
      <c r="BD892" s="267"/>
      <c r="BE892" s="267"/>
      <c r="BF892" s="267"/>
      <c r="BG892" s="267"/>
      <c r="BH892" s="267"/>
      <c r="BI892" s="267"/>
      <c r="BJ892" s="267"/>
      <c r="BK892" s="267"/>
      <c r="BL892" s="267"/>
      <c r="BM892" s="267"/>
      <c r="BN892" s="267"/>
      <c r="BO892" s="267"/>
      <c r="BP892" s="267"/>
      <c r="BQ892" s="267"/>
      <c r="BR892" s="267"/>
      <c r="BS892" s="267"/>
      <c r="BT892" s="267"/>
      <c r="BU892" s="267"/>
      <c r="BV892" s="267"/>
      <c r="BW892" s="267"/>
      <c r="BX892" s="267"/>
      <c r="BY892" s="267"/>
      <c r="BZ892" s="267"/>
    </row>
    <row r="893" spans="1:78">
      <c r="A893" s="267"/>
      <c r="B893" s="267"/>
      <c r="C893" s="267"/>
      <c r="D893" s="267"/>
      <c r="E893" s="293"/>
      <c r="F893" s="293"/>
      <c r="G893" s="293"/>
      <c r="H893" s="267"/>
      <c r="I893" s="267"/>
      <c r="J893" s="267"/>
      <c r="K893" s="267"/>
      <c r="L893" s="267"/>
      <c r="M893" s="267"/>
      <c r="N893" s="267"/>
      <c r="O893" s="267"/>
      <c r="P893" s="267"/>
      <c r="Q893" s="267"/>
      <c r="R893" s="267"/>
      <c r="S893" s="267"/>
      <c r="T893" s="267"/>
      <c r="U893" s="267"/>
      <c r="V893" s="267"/>
      <c r="W893" s="267"/>
      <c r="X893" s="267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  <c r="AJ893" s="267"/>
      <c r="AK893" s="267"/>
      <c r="AL893" s="267"/>
      <c r="AM893" s="267"/>
      <c r="AN893" s="267"/>
      <c r="AO893" s="267"/>
      <c r="AP893" s="267"/>
      <c r="AQ893" s="267"/>
      <c r="AR893" s="267"/>
      <c r="AS893" s="267"/>
      <c r="AT893" s="267"/>
      <c r="AU893" s="267"/>
      <c r="AV893" s="267"/>
      <c r="AW893" s="267"/>
      <c r="AX893" s="267"/>
      <c r="AY893" s="267"/>
      <c r="AZ893" s="267"/>
      <c r="BA893" s="267"/>
      <c r="BB893" s="267"/>
      <c r="BC893" s="267"/>
      <c r="BD893" s="267"/>
      <c r="BE893" s="267"/>
      <c r="BF893" s="267"/>
      <c r="BG893" s="267"/>
      <c r="BH893" s="267"/>
      <c r="BI893" s="267"/>
      <c r="BJ893" s="267"/>
      <c r="BK893" s="267"/>
      <c r="BL893" s="267"/>
      <c r="BM893" s="267"/>
      <c r="BN893" s="267"/>
      <c r="BO893" s="267"/>
      <c r="BP893" s="267"/>
      <c r="BQ893" s="267"/>
      <c r="BR893" s="267"/>
      <c r="BS893" s="267"/>
      <c r="BT893" s="267"/>
      <c r="BU893" s="267"/>
      <c r="BV893" s="267"/>
      <c r="BW893" s="267"/>
      <c r="BX893" s="267"/>
      <c r="BY893" s="267"/>
      <c r="BZ893" s="267"/>
    </row>
    <row r="894" spans="1:78">
      <c r="A894" s="267"/>
      <c r="B894" s="267"/>
      <c r="C894" s="267"/>
      <c r="D894" s="267"/>
      <c r="E894" s="293"/>
      <c r="F894" s="293"/>
      <c r="G894" s="293"/>
      <c r="H894" s="267"/>
      <c r="I894" s="267"/>
      <c r="J894" s="267"/>
      <c r="K894" s="267"/>
      <c r="L894" s="267"/>
      <c r="M894" s="267"/>
      <c r="N894" s="267"/>
      <c r="O894" s="267"/>
      <c r="P894" s="267"/>
      <c r="Q894" s="267"/>
      <c r="R894" s="267"/>
      <c r="S894" s="267"/>
      <c r="T894" s="267"/>
      <c r="U894" s="267"/>
      <c r="V894" s="267"/>
      <c r="W894" s="267"/>
      <c r="X894" s="267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  <c r="AJ894" s="267"/>
      <c r="AK894" s="267"/>
      <c r="AL894" s="267"/>
      <c r="AM894" s="267"/>
      <c r="AN894" s="267"/>
      <c r="AO894" s="267"/>
      <c r="AP894" s="267"/>
      <c r="AQ894" s="267"/>
      <c r="AR894" s="267"/>
      <c r="AS894" s="267"/>
      <c r="AT894" s="267"/>
      <c r="AU894" s="267"/>
      <c r="AV894" s="267"/>
      <c r="AW894" s="267"/>
      <c r="AX894" s="267"/>
      <c r="AY894" s="267"/>
      <c r="AZ894" s="267"/>
      <c r="BA894" s="267"/>
      <c r="BB894" s="267"/>
      <c r="BC894" s="267"/>
      <c r="BD894" s="267"/>
      <c r="BE894" s="267"/>
      <c r="BF894" s="267"/>
      <c r="BG894" s="267"/>
      <c r="BH894" s="267"/>
      <c r="BI894" s="267"/>
      <c r="BJ894" s="267"/>
      <c r="BK894" s="267"/>
      <c r="BL894" s="267"/>
      <c r="BM894" s="267"/>
      <c r="BN894" s="267"/>
      <c r="BO894" s="267"/>
      <c r="BP894" s="267"/>
      <c r="BQ894" s="267"/>
      <c r="BR894" s="267"/>
      <c r="BS894" s="267"/>
      <c r="BT894" s="267"/>
      <c r="BU894" s="267"/>
      <c r="BV894" s="267"/>
      <c r="BW894" s="267"/>
      <c r="BX894" s="267"/>
      <c r="BY894" s="267"/>
      <c r="BZ894" s="267"/>
    </row>
    <row r="895" spans="1:78">
      <c r="A895" s="267"/>
      <c r="B895" s="267"/>
      <c r="C895" s="267"/>
      <c r="D895" s="267"/>
      <c r="E895" s="293"/>
      <c r="F895" s="293"/>
      <c r="G895" s="293"/>
      <c r="H895" s="267"/>
      <c r="I895" s="267"/>
      <c r="J895" s="267"/>
      <c r="K895" s="267"/>
      <c r="L895" s="267"/>
      <c r="M895" s="267"/>
      <c r="N895" s="267"/>
      <c r="O895" s="267"/>
      <c r="P895" s="267"/>
      <c r="Q895" s="267"/>
      <c r="R895" s="267"/>
      <c r="S895" s="267"/>
      <c r="T895" s="267"/>
      <c r="U895" s="267"/>
      <c r="V895" s="267"/>
      <c r="W895" s="267"/>
      <c r="X895" s="267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  <c r="AJ895" s="267"/>
      <c r="AK895" s="267"/>
      <c r="AL895" s="267"/>
      <c r="AM895" s="267"/>
      <c r="AN895" s="267"/>
      <c r="AO895" s="267"/>
      <c r="AP895" s="267"/>
      <c r="AQ895" s="267"/>
      <c r="AR895" s="267"/>
      <c r="AS895" s="267"/>
      <c r="AT895" s="267"/>
      <c r="AU895" s="267"/>
      <c r="AV895" s="267"/>
      <c r="AW895" s="267"/>
      <c r="AX895" s="267"/>
      <c r="AY895" s="267"/>
      <c r="AZ895" s="267"/>
      <c r="BA895" s="267"/>
      <c r="BB895" s="267"/>
      <c r="BC895" s="267"/>
      <c r="BD895" s="267"/>
      <c r="BE895" s="267"/>
      <c r="BF895" s="267"/>
      <c r="BG895" s="267"/>
      <c r="BH895" s="267"/>
      <c r="BI895" s="267"/>
      <c r="BJ895" s="267"/>
      <c r="BK895" s="267"/>
      <c r="BL895" s="267"/>
      <c r="BM895" s="267"/>
      <c r="BN895" s="267"/>
      <c r="BO895" s="267"/>
      <c r="BP895" s="267"/>
      <c r="BQ895" s="267"/>
      <c r="BR895" s="267"/>
      <c r="BS895" s="267"/>
      <c r="BT895" s="267"/>
      <c r="BU895" s="267"/>
      <c r="BV895" s="267"/>
      <c r="BW895" s="267"/>
      <c r="BX895" s="267"/>
      <c r="BY895" s="267"/>
      <c r="BZ895" s="267"/>
    </row>
    <row r="896" spans="1:78">
      <c r="A896" s="267"/>
      <c r="B896" s="267"/>
      <c r="C896" s="267"/>
      <c r="D896" s="267"/>
      <c r="E896" s="293"/>
      <c r="F896" s="293"/>
      <c r="G896" s="293"/>
      <c r="H896" s="267"/>
      <c r="I896" s="267"/>
      <c r="J896" s="267"/>
      <c r="K896" s="267"/>
      <c r="L896" s="267"/>
      <c r="M896" s="267"/>
      <c r="N896" s="267"/>
      <c r="O896" s="267"/>
      <c r="P896" s="267"/>
      <c r="Q896" s="267"/>
      <c r="R896" s="267"/>
      <c r="S896" s="267"/>
      <c r="T896" s="267"/>
      <c r="U896" s="267"/>
      <c r="V896" s="267"/>
      <c r="W896" s="267"/>
      <c r="X896" s="267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  <c r="AJ896" s="267"/>
      <c r="AK896" s="267"/>
      <c r="AL896" s="267"/>
      <c r="AM896" s="267"/>
      <c r="AN896" s="267"/>
      <c r="AO896" s="267"/>
      <c r="AP896" s="267"/>
      <c r="AQ896" s="267"/>
      <c r="AR896" s="267"/>
      <c r="AS896" s="267"/>
      <c r="AT896" s="267"/>
      <c r="AU896" s="267"/>
      <c r="AV896" s="267"/>
      <c r="AW896" s="267"/>
      <c r="AX896" s="267"/>
      <c r="AY896" s="267"/>
      <c r="AZ896" s="267"/>
      <c r="BA896" s="267"/>
      <c r="BB896" s="267"/>
      <c r="BC896" s="267"/>
      <c r="BD896" s="267"/>
      <c r="BE896" s="267"/>
      <c r="BF896" s="267"/>
      <c r="BG896" s="267"/>
      <c r="BH896" s="267"/>
      <c r="BI896" s="267"/>
      <c r="BJ896" s="267"/>
      <c r="BK896" s="267"/>
      <c r="BL896" s="267"/>
      <c r="BM896" s="267"/>
      <c r="BN896" s="267"/>
      <c r="BO896" s="267"/>
      <c r="BP896" s="267"/>
      <c r="BQ896" s="267"/>
      <c r="BR896" s="267"/>
      <c r="BS896" s="267"/>
      <c r="BT896" s="267"/>
      <c r="BU896" s="267"/>
      <c r="BV896" s="267"/>
      <c r="BW896" s="267"/>
      <c r="BX896" s="267"/>
      <c r="BY896" s="267"/>
      <c r="BZ896" s="267"/>
    </row>
    <row r="897" spans="1:78">
      <c r="A897" s="267"/>
      <c r="B897" s="267"/>
      <c r="C897" s="267"/>
      <c r="D897" s="267"/>
      <c r="E897" s="293"/>
      <c r="F897" s="293"/>
      <c r="G897" s="293"/>
      <c r="H897" s="267"/>
      <c r="I897" s="267"/>
      <c r="J897" s="267"/>
      <c r="K897" s="267"/>
      <c r="L897" s="267"/>
      <c r="M897" s="267"/>
      <c r="N897" s="267"/>
      <c r="O897" s="267"/>
      <c r="P897" s="267"/>
      <c r="Q897" s="267"/>
      <c r="R897" s="267"/>
      <c r="S897" s="267"/>
      <c r="T897" s="267"/>
      <c r="U897" s="267"/>
      <c r="V897" s="267"/>
      <c r="W897" s="267"/>
      <c r="X897" s="267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  <c r="AJ897" s="267"/>
      <c r="AK897" s="267"/>
      <c r="AL897" s="267"/>
      <c r="AM897" s="267"/>
      <c r="AN897" s="267"/>
      <c r="AO897" s="267"/>
      <c r="AP897" s="267"/>
      <c r="AQ897" s="267"/>
      <c r="AR897" s="267"/>
      <c r="AS897" s="267"/>
      <c r="AT897" s="267"/>
      <c r="AU897" s="267"/>
      <c r="AV897" s="267"/>
      <c r="AW897" s="267"/>
      <c r="AX897" s="267"/>
      <c r="AY897" s="267"/>
      <c r="AZ897" s="267"/>
      <c r="BA897" s="267"/>
      <c r="BB897" s="267"/>
      <c r="BC897" s="267"/>
      <c r="BD897" s="267"/>
      <c r="BE897" s="267"/>
      <c r="BF897" s="267"/>
      <c r="BG897" s="267"/>
      <c r="BH897" s="267"/>
      <c r="BI897" s="267"/>
      <c r="BJ897" s="267"/>
      <c r="BK897" s="267"/>
      <c r="BL897" s="267"/>
      <c r="BM897" s="267"/>
      <c r="BN897" s="267"/>
      <c r="BO897" s="267"/>
      <c r="BP897" s="267"/>
      <c r="BQ897" s="267"/>
      <c r="BR897" s="267"/>
      <c r="BS897" s="267"/>
      <c r="BT897" s="267"/>
      <c r="BU897" s="267"/>
      <c r="BV897" s="267"/>
      <c r="BW897" s="267"/>
      <c r="BX897" s="267"/>
      <c r="BY897" s="267"/>
      <c r="BZ897" s="267"/>
    </row>
    <row r="898" spans="1:78">
      <c r="A898" s="267"/>
      <c r="B898" s="267"/>
      <c r="C898" s="267"/>
      <c r="D898" s="267"/>
      <c r="E898" s="293"/>
      <c r="F898" s="293"/>
      <c r="G898" s="293"/>
      <c r="H898" s="267"/>
      <c r="I898" s="267"/>
      <c r="J898" s="267"/>
      <c r="K898" s="267"/>
      <c r="L898" s="267"/>
      <c r="M898" s="267"/>
      <c r="N898" s="267"/>
      <c r="O898" s="267"/>
      <c r="P898" s="267"/>
      <c r="Q898" s="267"/>
      <c r="R898" s="267"/>
      <c r="S898" s="267"/>
      <c r="T898" s="267"/>
      <c r="U898" s="267"/>
      <c r="V898" s="267"/>
      <c r="W898" s="267"/>
      <c r="X898" s="267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  <c r="AJ898" s="267"/>
      <c r="AK898" s="267"/>
      <c r="AL898" s="267"/>
      <c r="AM898" s="267"/>
      <c r="AN898" s="267"/>
      <c r="AO898" s="267"/>
      <c r="AP898" s="267"/>
      <c r="AQ898" s="267"/>
      <c r="AR898" s="267"/>
      <c r="AS898" s="267"/>
      <c r="AT898" s="267"/>
      <c r="AU898" s="267"/>
      <c r="AV898" s="267"/>
      <c r="AW898" s="267"/>
      <c r="AX898" s="267"/>
      <c r="AY898" s="267"/>
      <c r="AZ898" s="267"/>
      <c r="BA898" s="267"/>
      <c r="BB898" s="267"/>
      <c r="BC898" s="267"/>
      <c r="BD898" s="267"/>
      <c r="BE898" s="267"/>
      <c r="BF898" s="267"/>
      <c r="BG898" s="267"/>
      <c r="BH898" s="267"/>
      <c r="BI898" s="267"/>
      <c r="BJ898" s="267"/>
      <c r="BK898" s="267"/>
      <c r="BL898" s="267"/>
      <c r="BM898" s="267"/>
      <c r="BN898" s="267"/>
      <c r="BO898" s="267"/>
      <c r="BP898" s="267"/>
      <c r="BQ898" s="267"/>
      <c r="BR898" s="267"/>
      <c r="BS898" s="267"/>
      <c r="BT898" s="267"/>
      <c r="BU898" s="267"/>
      <c r="BV898" s="267"/>
      <c r="BW898" s="267"/>
      <c r="BX898" s="267"/>
      <c r="BY898" s="267"/>
      <c r="BZ898" s="267"/>
    </row>
    <row r="899" spans="1:78">
      <c r="A899" s="267"/>
      <c r="B899" s="267"/>
      <c r="C899" s="267"/>
      <c r="D899" s="267"/>
      <c r="E899" s="293"/>
      <c r="F899" s="293"/>
      <c r="G899" s="293"/>
      <c r="H899" s="267"/>
      <c r="I899" s="267"/>
      <c r="J899" s="267"/>
      <c r="K899" s="267"/>
      <c r="L899" s="267"/>
      <c r="M899" s="267"/>
      <c r="N899" s="267"/>
      <c r="O899" s="267"/>
      <c r="P899" s="267"/>
      <c r="Q899" s="267"/>
      <c r="R899" s="267"/>
      <c r="S899" s="267"/>
      <c r="T899" s="267"/>
      <c r="U899" s="267"/>
      <c r="V899" s="267"/>
      <c r="W899" s="267"/>
      <c r="X899" s="267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  <c r="AJ899" s="267"/>
      <c r="AK899" s="267"/>
      <c r="AL899" s="267"/>
      <c r="AM899" s="267"/>
      <c r="AN899" s="267"/>
      <c r="AO899" s="267"/>
      <c r="AP899" s="267"/>
      <c r="AQ899" s="267"/>
      <c r="AR899" s="267"/>
      <c r="AS899" s="267"/>
      <c r="AT899" s="267"/>
      <c r="AU899" s="267"/>
      <c r="AV899" s="267"/>
      <c r="AW899" s="267"/>
      <c r="AX899" s="267"/>
      <c r="AY899" s="267"/>
      <c r="AZ899" s="267"/>
      <c r="BA899" s="267"/>
      <c r="BB899" s="267"/>
      <c r="BC899" s="267"/>
      <c r="BD899" s="267"/>
      <c r="BE899" s="267"/>
      <c r="BF899" s="267"/>
      <c r="BG899" s="267"/>
      <c r="BH899" s="267"/>
      <c r="BI899" s="267"/>
      <c r="BJ899" s="267"/>
      <c r="BK899" s="267"/>
      <c r="BL899" s="267"/>
      <c r="BM899" s="267"/>
      <c r="BN899" s="267"/>
      <c r="BO899" s="267"/>
      <c r="BP899" s="267"/>
      <c r="BQ899" s="267"/>
      <c r="BR899" s="267"/>
      <c r="BS899" s="267"/>
      <c r="BT899" s="267"/>
      <c r="BU899" s="267"/>
      <c r="BV899" s="267"/>
      <c r="BW899" s="267"/>
      <c r="BX899" s="267"/>
      <c r="BY899" s="267"/>
      <c r="BZ899" s="267"/>
    </row>
    <row r="900" spans="1:78">
      <c r="A900" s="267"/>
      <c r="B900" s="267"/>
      <c r="C900" s="267"/>
      <c r="D900" s="267"/>
      <c r="E900" s="293"/>
      <c r="F900" s="293"/>
      <c r="G900" s="293"/>
      <c r="H900" s="267"/>
      <c r="I900" s="267"/>
      <c r="J900" s="267"/>
      <c r="K900" s="267"/>
      <c r="L900" s="267"/>
      <c r="M900" s="267"/>
      <c r="N900" s="267"/>
      <c r="O900" s="267"/>
      <c r="P900" s="267"/>
      <c r="Q900" s="267"/>
      <c r="R900" s="267"/>
      <c r="S900" s="267"/>
      <c r="T900" s="267"/>
      <c r="U900" s="267"/>
      <c r="V900" s="267"/>
      <c r="W900" s="267"/>
      <c r="X900" s="267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  <c r="AJ900" s="267"/>
      <c r="AK900" s="267"/>
      <c r="AL900" s="267"/>
      <c r="AM900" s="267"/>
      <c r="AN900" s="267"/>
      <c r="AO900" s="267"/>
      <c r="AP900" s="267"/>
      <c r="AQ900" s="267"/>
      <c r="AR900" s="267"/>
      <c r="AS900" s="267"/>
      <c r="AT900" s="267"/>
      <c r="AU900" s="267"/>
      <c r="AV900" s="267"/>
      <c r="AW900" s="267"/>
      <c r="AX900" s="267"/>
      <c r="AY900" s="267"/>
      <c r="AZ900" s="267"/>
      <c r="BA900" s="267"/>
      <c r="BB900" s="267"/>
      <c r="BC900" s="267"/>
      <c r="BD900" s="267"/>
      <c r="BE900" s="267"/>
      <c r="BF900" s="267"/>
      <c r="BG900" s="267"/>
      <c r="BH900" s="267"/>
      <c r="BI900" s="267"/>
      <c r="BJ900" s="267"/>
      <c r="BK900" s="267"/>
      <c r="BL900" s="267"/>
      <c r="BM900" s="267"/>
      <c r="BN900" s="267"/>
      <c r="BO900" s="267"/>
      <c r="BP900" s="267"/>
      <c r="BQ900" s="267"/>
      <c r="BR900" s="267"/>
      <c r="BS900" s="267"/>
      <c r="BT900" s="267"/>
      <c r="BU900" s="267"/>
      <c r="BV900" s="267"/>
      <c r="BW900" s="267"/>
      <c r="BX900" s="267"/>
      <c r="BY900" s="267"/>
      <c r="BZ900" s="267"/>
    </row>
    <row r="901" spans="1:78">
      <c r="A901" s="267"/>
      <c r="B901" s="267"/>
      <c r="C901" s="267"/>
      <c r="D901" s="267"/>
      <c r="E901" s="293"/>
      <c r="F901" s="293"/>
      <c r="G901" s="293"/>
      <c r="H901" s="267"/>
      <c r="I901" s="267"/>
      <c r="J901" s="267"/>
      <c r="K901" s="267"/>
      <c r="L901" s="267"/>
      <c r="M901" s="267"/>
      <c r="N901" s="267"/>
      <c r="O901" s="267"/>
      <c r="P901" s="267"/>
      <c r="Q901" s="267"/>
      <c r="R901" s="267"/>
      <c r="S901" s="267"/>
      <c r="T901" s="267"/>
      <c r="U901" s="267"/>
      <c r="V901" s="267"/>
      <c r="W901" s="267"/>
      <c r="X901" s="267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  <c r="AJ901" s="267"/>
      <c r="AK901" s="267"/>
      <c r="AL901" s="267"/>
      <c r="AM901" s="267"/>
      <c r="AN901" s="267"/>
      <c r="AO901" s="267"/>
      <c r="AP901" s="267"/>
      <c r="AQ901" s="267"/>
      <c r="AR901" s="267"/>
      <c r="AS901" s="267"/>
      <c r="AT901" s="267"/>
      <c r="AU901" s="267"/>
      <c r="AV901" s="267"/>
      <c r="AW901" s="267"/>
      <c r="AX901" s="267"/>
      <c r="AY901" s="267"/>
      <c r="AZ901" s="267"/>
      <c r="BA901" s="267"/>
      <c r="BB901" s="267"/>
      <c r="BC901" s="267"/>
      <c r="BD901" s="267"/>
      <c r="BE901" s="267"/>
      <c r="BF901" s="267"/>
      <c r="BG901" s="267"/>
      <c r="BH901" s="267"/>
      <c r="BI901" s="267"/>
      <c r="BJ901" s="267"/>
      <c r="BK901" s="267"/>
      <c r="BL901" s="267"/>
      <c r="BM901" s="267"/>
      <c r="BN901" s="267"/>
      <c r="BO901" s="267"/>
      <c r="BP901" s="267"/>
      <c r="BQ901" s="267"/>
      <c r="BR901" s="267"/>
      <c r="BS901" s="267"/>
      <c r="BT901" s="267"/>
      <c r="BU901" s="267"/>
      <c r="BV901" s="267"/>
      <c r="BW901" s="267"/>
      <c r="BX901" s="267"/>
      <c r="BY901" s="267"/>
      <c r="BZ901" s="267"/>
    </row>
    <row r="902" spans="1:78">
      <c r="A902" s="267"/>
      <c r="B902" s="267"/>
      <c r="C902" s="267"/>
      <c r="D902" s="267"/>
      <c r="E902" s="293"/>
      <c r="F902" s="293"/>
      <c r="G902" s="293"/>
      <c r="H902" s="267"/>
      <c r="I902" s="267"/>
      <c r="J902" s="267"/>
      <c r="K902" s="267"/>
      <c r="L902" s="267"/>
      <c r="M902" s="267"/>
      <c r="N902" s="267"/>
      <c r="O902" s="267"/>
      <c r="P902" s="267"/>
      <c r="Q902" s="267"/>
      <c r="R902" s="267"/>
      <c r="S902" s="267"/>
      <c r="T902" s="267"/>
      <c r="U902" s="267"/>
      <c r="V902" s="267"/>
      <c r="W902" s="267"/>
      <c r="X902" s="267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  <c r="AJ902" s="267"/>
      <c r="AK902" s="267"/>
      <c r="AL902" s="267"/>
      <c r="AM902" s="267"/>
      <c r="AN902" s="267"/>
      <c r="AO902" s="267"/>
      <c r="AP902" s="267"/>
      <c r="AQ902" s="267"/>
      <c r="AR902" s="267"/>
      <c r="AS902" s="267"/>
      <c r="AT902" s="267"/>
      <c r="AU902" s="267"/>
      <c r="AV902" s="267"/>
      <c r="AW902" s="267"/>
      <c r="AX902" s="267"/>
      <c r="AY902" s="267"/>
      <c r="AZ902" s="267"/>
      <c r="BA902" s="267"/>
      <c r="BB902" s="267"/>
      <c r="BC902" s="267"/>
      <c r="BD902" s="267"/>
      <c r="BE902" s="267"/>
      <c r="BF902" s="267"/>
      <c r="BG902" s="267"/>
      <c r="BH902" s="267"/>
      <c r="BI902" s="267"/>
      <c r="BJ902" s="267"/>
      <c r="BK902" s="267"/>
      <c r="BL902" s="267"/>
      <c r="BM902" s="267"/>
      <c r="BN902" s="267"/>
      <c r="BO902" s="267"/>
      <c r="BP902" s="267"/>
      <c r="BQ902" s="267"/>
      <c r="BR902" s="267"/>
      <c r="BS902" s="267"/>
      <c r="BT902" s="267"/>
      <c r="BU902" s="267"/>
      <c r="BV902" s="267"/>
      <c r="BW902" s="267"/>
      <c r="BX902" s="267"/>
      <c r="BY902" s="267"/>
      <c r="BZ902" s="267"/>
    </row>
    <row r="903" spans="1:78">
      <c r="A903" s="267"/>
      <c r="B903" s="267"/>
      <c r="C903" s="267"/>
      <c r="D903" s="267"/>
      <c r="E903" s="293"/>
      <c r="F903" s="293"/>
      <c r="G903" s="293"/>
      <c r="H903" s="267"/>
      <c r="I903" s="267"/>
      <c r="J903" s="267"/>
      <c r="K903" s="267"/>
      <c r="L903" s="267"/>
      <c r="M903" s="267"/>
      <c r="N903" s="267"/>
      <c r="O903" s="267"/>
      <c r="P903" s="267"/>
      <c r="Q903" s="267"/>
      <c r="R903" s="267"/>
      <c r="S903" s="267"/>
      <c r="T903" s="267"/>
      <c r="U903" s="267"/>
      <c r="V903" s="267"/>
      <c r="W903" s="267"/>
      <c r="X903" s="267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  <c r="AJ903" s="267"/>
      <c r="AK903" s="267"/>
      <c r="AL903" s="267"/>
      <c r="AM903" s="267"/>
      <c r="AN903" s="267"/>
      <c r="AO903" s="267"/>
      <c r="AP903" s="267"/>
      <c r="AQ903" s="267"/>
      <c r="AR903" s="267"/>
      <c r="AS903" s="267"/>
      <c r="AT903" s="267"/>
      <c r="AU903" s="267"/>
      <c r="AV903" s="267"/>
      <c r="AW903" s="267"/>
      <c r="AX903" s="267"/>
      <c r="AY903" s="267"/>
      <c r="AZ903" s="267"/>
      <c r="BA903" s="267"/>
      <c r="BB903" s="267"/>
      <c r="BC903" s="267"/>
      <c r="BD903" s="267"/>
      <c r="BE903" s="267"/>
      <c r="BF903" s="267"/>
      <c r="BG903" s="267"/>
      <c r="BH903" s="267"/>
      <c r="BI903" s="267"/>
      <c r="BJ903" s="267"/>
      <c r="BK903" s="267"/>
      <c r="BL903" s="267"/>
      <c r="BM903" s="267"/>
      <c r="BN903" s="267"/>
      <c r="BO903" s="267"/>
      <c r="BP903" s="267"/>
      <c r="BQ903" s="267"/>
      <c r="BR903" s="267"/>
      <c r="BS903" s="267"/>
      <c r="BT903" s="267"/>
      <c r="BU903" s="267"/>
      <c r="BV903" s="267"/>
      <c r="BW903" s="267"/>
      <c r="BX903" s="267"/>
      <c r="BY903" s="267"/>
      <c r="BZ903" s="267"/>
    </row>
    <row r="904" spans="1:78">
      <c r="A904" s="267"/>
      <c r="B904" s="267"/>
      <c r="C904" s="267"/>
      <c r="D904" s="267"/>
      <c r="E904" s="293"/>
      <c r="F904" s="293"/>
      <c r="G904" s="293"/>
      <c r="H904" s="267"/>
      <c r="I904" s="267"/>
      <c r="J904" s="267"/>
      <c r="K904" s="267"/>
      <c r="L904" s="267"/>
      <c r="M904" s="267"/>
      <c r="N904" s="267"/>
      <c r="O904" s="267"/>
      <c r="P904" s="267"/>
      <c r="Q904" s="267"/>
      <c r="R904" s="267"/>
      <c r="S904" s="267"/>
      <c r="T904" s="267"/>
      <c r="U904" s="267"/>
      <c r="V904" s="267"/>
      <c r="W904" s="267"/>
      <c r="X904" s="267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  <c r="AJ904" s="267"/>
      <c r="AK904" s="267"/>
      <c r="AL904" s="267"/>
      <c r="AM904" s="267"/>
      <c r="AN904" s="267"/>
      <c r="AO904" s="267"/>
      <c r="AP904" s="267"/>
      <c r="AQ904" s="267"/>
      <c r="AR904" s="267"/>
      <c r="AS904" s="267"/>
      <c r="AT904" s="267"/>
      <c r="AU904" s="267"/>
      <c r="AV904" s="267"/>
      <c r="AW904" s="267"/>
      <c r="AX904" s="267"/>
      <c r="AY904" s="267"/>
      <c r="AZ904" s="267"/>
      <c r="BA904" s="267"/>
      <c r="BB904" s="267"/>
      <c r="BC904" s="267"/>
      <c r="BD904" s="267"/>
      <c r="BE904" s="267"/>
      <c r="BF904" s="267"/>
      <c r="BG904" s="267"/>
      <c r="BH904" s="267"/>
      <c r="BI904" s="267"/>
      <c r="BJ904" s="267"/>
      <c r="BK904" s="267"/>
      <c r="BL904" s="267"/>
      <c r="BM904" s="267"/>
      <c r="BN904" s="267"/>
      <c r="BO904" s="267"/>
      <c r="BP904" s="267"/>
      <c r="BQ904" s="267"/>
      <c r="BR904" s="267"/>
      <c r="BS904" s="267"/>
      <c r="BT904" s="267"/>
      <c r="BU904" s="267"/>
      <c r="BV904" s="267"/>
      <c r="BW904" s="267"/>
      <c r="BX904" s="267"/>
      <c r="BY904" s="267"/>
      <c r="BZ904" s="267"/>
    </row>
    <row r="905" spans="1:78">
      <c r="A905" s="267"/>
      <c r="B905" s="267"/>
      <c r="C905" s="267"/>
      <c r="D905" s="267"/>
      <c r="E905" s="293"/>
      <c r="F905" s="293"/>
      <c r="G905" s="293"/>
      <c r="H905" s="267"/>
      <c r="I905" s="267"/>
      <c r="J905" s="267"/>
      <c r="K905" s="267"/>
      <c r="L905" s="267"/>
      <c r="M905" s="267"/>
      <c r="N905" s="267"/>
      <c r="O905" s="267"/>
      <c r="P905" s="267"/>
      <c r="Q905" s="267"/>
      <c r="R905" s="267"/>
      <c r="S905" s="267"/>
      <c r="T905" s="267"/>
      <c r="U905" s="267"/>
      <c r="V905" s="267"/>
      <c r="W905" s="267"/>
      <c r="X905" s="267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  <c r="AJ905" s="267"/>
      <c r="AK905" s="267"/>
      <c r="AL905" s="267"/>
      <c r="AM905" s="267"/>
      <c r="AN905" s="267"/>
      <c r="AO905" s="267"/>
      <c r="AP905" s="267"/>
      <c r="AQ905" s="267"/>
      <c r="AR905" s="267"/>
      <c r="AS905" s="267"/>
      <c r="AT905" s="267"/>
      <c r="AU905" s="267"/>
      <c r="AV905" s="267"/>
      <c r="AW905" s="267"/>
      <c r="AX905" s="267"/>
      <c r="AY905" s="267"/>
      <c r="AZ905" s="267"/>
      <c r="BA905" s="267"/>
      <c r="BB905" s="267"/>
      <c r="BC905" s="267"/>
      <c r="BD905" s="267"/>
      <c r="BE905" s="267"/>
      <c r="BF905" s="267"/>
      <c r="BG905" s="267"/>
      <c r="BH905" s="267"/>
      <c r="BI905" s="267"/>
      <c r="BJ905" s="267"/>
      <c r="BK905" s="267"/>
      <c r="BL905" s="267"/>
      <c r="BM905" s="267"/>
      <c r="BN905" s="267"/>
      <c r="BO905" s="267"/>
      <c r="BP905" s="267"/>
      <c r="BQ905" s="267"/>
      <c r="BR905" s="267"/>
      <c r="BS905" s="267"/>
      <c r="BT905" s="267"/>
      <c r="BU905" s="267"/>
      <c r="BV905" s="267"/>
      <c r="BW905" s="267"/>
      <c r="BX905" s="267"/>
      <c r="BY905" s="267"/>
      <c r="BZ905" s="267"/>
    </row>
    <row r="906" spans="1:78">
      <c r="A906" s="267"/>
      <c r="B906" s="267"/>
      <c r="C906" s="267"/>
      <c r="D906" s="267"/>
      <c r="E906" s="293"/>
      <c r="F906" s="293"/>
      <c r="G906" s="293"/>
      <c r="H906" s="267"/>
      <c r="I906" s="267"/>
      <c r="J906" s="267"/>
      <c r="K906" s="267"/>
      <c r="L906" s="267"/>
      <c r="M906" s="267"/>
      <c r="N906" s="267"/>
      <c r="O906" s="267"/>
      <c r="P906" s="267"/>
      <c r="Q906" s="267"/>
      <c r="R906" s="267"/>
      <c r="S906" s="267"/>
      <c r="T906" s="267"/>
      <c r="U906" s="267"/>
      <c r="V906" s="267"/>
      <c r="W906" s="267"/>
      <c r="X906" s="267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  <c r="AJ906" s="267"/>
      <c r="AK906" s="267"/>
      <c r="AL906" s="267"/>
      <c r="AM906" s="267"/>
      <c r="AN906" s="267"/>
      <c r="AO906" s="267"/>
      <c r="AP906" s="267"/>
      <c r="AQ906" s="267"/>
      <c r="AR906" s="267"/>
      <c r="AS906" s="267"/>
      <c r="AT906" s="267"/>
      <c r="AU906" s="267"/>
      <c r="AV906" s="267"/>
      <c r="AW906" s="267"/>
      <c r="AX906" s="267"/>
      <c r="AY906" s="267"/>
      <c r="AZ906" s="267"/>
      <c r="BA906" s="267"/>
      <c r="BB906" s="267"/>
      <c r="BC906" s="267"/>
      <c r="BD906" s="267"/>
      <c r="BE906" s="267"/>
      <c r="BF906" s="267"/>
      <c r="BG906" s="267"/>
      <c r="BH906" s="267"/>
      <c r="BI906" s="267"/>
      <c r="BJ906" s="267"/>
      <c r="BK906" s="267"/>
      <c r="BL906" s="267"/>
      <c r="BM906" s="267"/>
      <c r="BN906" s="267"/>
      <c r="BO906" s="267"/>
      <c r="BP906" s="267"/>
      <c r="BQ906" s="267"/>
      <c r="BR906" s="267"/>
      <c r="BS906" s="267"/>
      <c r="BT906" s="267"/>
      <c r="BU906" s="267"/>
      <c r="BV906" s="267"/>
      <c r="BW906" s="267"/>
      <c r="BX906" s="267"/>
      <c r="BY906" s="267"/>
      <c r="BZ906" s="267"/>
    </row>
    <row r="907" spans="1:78">
      <c r="A907" s="267"/>
      <c r="B907" s="267"/>
      <c r="C907" s="267"/>
      <c r="D907" s="267"/>
      <c r="E907" s="293"/>
      <c r="F907" s="293"/>
      <c r="G907" s="293"/>
      <c r="H907" s="267"/>
      <c r="I907" s="267"/>
      <c r="J907" s="267"/>
      <c r="K907" s="267"/>
      <c r="L907" s="267"/>
      <c r="M907" s="267"/>
      <c r="N907" s="267"/>
      <c r="O907" s="267"/>
      <c r="P907" s="267"/>
      <c r="Q907" s="267"/>
      <c r="R907" s="267"/>
      <c r="S907" s="267"/>
      <c r="T907" s="267"/>
      <c r="U907" s="267"/>
      <c r="V907" s="267"/>
      <c r="W907" s="267"/>
      <c r="X907" s="267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  <c r="AJ907" s="267"/>
      <c r="AK907" s="267"/>
      <c r="AL907" s="267"/>
      <c r="AM907" s="267"/>
      <c r="AN907" s="267"/>
      <c r="AO907" s="267"/>
      <c r="AP907" s="267"/>
      <c r="AQ907" s="267"/>
      <c r="AR907" s="267"/>
      <c r="AS907" s="267"/>
      <c r="AT907" s="267"/>
      <c r="AU907" s="267"/>
      <c r="AV907" s="267"/>
      <c r="AW907" s="267"/>
      <c r="AX907" s="267"/>
      <c r="AY907" s="267"/>
      <c r="AZ907" s="267"/>
      <c r="BA907" s="267"/>
      <c r="BB907" s="267"/>
      <c r="BC907" s="267"/>
      <c r="BD907" s="267"/>
      <c r="BE907" s="267"/>
      <c r="BF907" s="267"/>
      <c r="BG907" s="267"/>
      <c r="BH907" s="267"/>
      <c r="BI907" s="267"/>
      <c r="BJ907" s="267"/>
      <c r="BK907" s="267"/>
      <c r="BL907" s="267"/>
      <c r="BM907" s="267"/>
      <c r="BN907" s="267"/>
      <c r="BO907" s="267"/>
      <c r="BP907" s="267"/>
      <c r="BQ907" s="267"/>
      <c r="BR907" s="267"/>
      <c r="BS907" s="267"/>
      <c r="BT907" s="267"/>
      <c r="BU907" s="267"/>
      <c r="BV907" s="267"/>
      <c r="BW907" s="267"/>
      <c r="BX907" s="267"/>
      <c r="BY907" s="267"/>
      <c r="BZ907" s="267"/>
    </row>
    <row r="908" spans="1:78">
      <c r="A908" s="267"/>
      <c r="B908" s="267"/>
      <c r="C908" s="267"/>
      <c r="D908" s="267"/>
      <c r="E908" s="293"/>
      <c r="F908" s="293"/>
      <c r="G908" s="293"/>
      <c r="H908" s="267"/>
      <c r="I908" s="267"/>
      <c r="J908" s="267"/>
      <c r="K908" s="267"/>
      <c r="L908" s="267"/>
      <c r="M908" s="267"/>
      <c r="N908" s="267"/>
      <c r="O908" s="267"/>
      <c r="P908" s="267"/>
      <c r="Q908" s="267"/>
      <c r="R908" s="267"/>
      <c r="S908" s="267"/>
      <c r="T908" s="267"/>
      <c r="U908" s="267"/>
      <c r="V908" s="267"/>
      <c r="W908" s="267"/>
      <c r="X908" s="267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  <c r="AJ908" s="267"/>
      <c r="AK908" s="267"/>
      <c r="AL908" s="267"/>
      <c r="AM908" s="267"/>
      <c r="AN908" s="267"/>
      <c r="AO908" s="267"/>
      <c r="AP908" s="267"/>
      <c r="AQ908" s="267"/>
      <c r="AR908" s="267"/>
      <c r="AS908" s="267"/>
      <c r="AT908" s="267"/>
      <c r="AU908" s="267"/>
      <c r="AV908" s="267"/>
      <c r="AW908" s="267"/>
      <c r="AX908" s="267"/>
      <c r="AY908" s="267"/>
      <c r="AZ908" s="267"/>
      <c r="BA908" s="267"/>
      <c r="BB908" s="267"/>
      <c r="BC908" s="267"/>
      <c r="BD908" s="267"/>
      <c r="BE908" s="267"/>
      <c r="BF908" s="267"/>
      <c r="BG908" s="267"/>
      <c r="BH908" s="267"/>
      <c r="BI908" s="267"/>
      <c r="BJ908" s="267"/>
      <c r="BK908" s="267"/>
      <c r="BL908" s="267"/>
      <c r="BM908" s="267"/>
      <c r="BN908" s="267"/>
      <c r="BO908" s="267"/>
      <c r="BP908" s="267"/>
      <c r="BQ908" s="267"/>
      <c r="BR908" s="267"/>
      <c r="BS908" s="267"/>
      <c r="BT908" s="267"/>
      <c r="BU908" s="267"/>
      <c r="BV908" s="267"/>
      <c r="BW908" s="267"/>
      <c r="BX908" s="267"/>
      <c r="BY908" s="267"/>
      <c r="BZ908" s="267"/>
    </row>
    <row r="909" spans="1:78">
      <c r="A909" s="267"/>
      <c r="B909" s="267"/>
      <c r="C909" s="267"/>
      <c r="D909" s="267"/>
      <c r="E909" s="293"/>
      <c r="F909" s="293"/>
      <c r="G909" s="293"/>
      <c r="H909" s="267"/>
      <c r="I909" s="267"/>
      <c r="J909" s="267"/>
      <c r="K909" s="267"/>
      <c r="L909" s="267"/>
      <c r="M909" s="267"/>
      <c r="N909" s="267"/>
      <c r="O909" s="267"/>
      <c r="P909" s="267"/>
      <c r="Q909" s="267"/>
      <c r="R909" s="267"/>
      <c r="S909" s="267"/>
      <c r="T909" s="267"/>
      <c r="U909" s="267"/>
      <c r="V909" s="267"/>
      <c r="W909" s="267"/>
      <c r="X909" s="267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  <c r="AJ909" s="267"/>
      <c r="AK909" s="267"/>
      <c r="AL909" s="267"/>
      <c r="AM909" s="267"/>
      <c r="AN909" s="267"/>
      <c r="AO909" s="267"/>
      <c r="AP909" s="267"/>
      <c r="AQ909" s="267"/>
      <c r="AR909" s="267"/>
      <c r="AS909" s="267"/>
      <c r="AT909" s="267"/>
      <c r="AU909" s="267"/>
      <c r="AV909" s="267"/>
      <c r="AW909" s="267"/>
      <c r="AX909" s="267"/>
      <c r="AY909" s="267"/>
      <c r="AZ909" s="267"/>
      <c r="BA909" s="267"/>
      <c r="BB909" s="267"/>
      <c r="BC909" s="267"/>
      <c r="BD909" s="267"/>
      <c r="BE909" s="267"/>
      <c r="BF909" s="267"/>
      <c r="BG909" s="267"/>
      <c r="BH909" s="267"/>
      <c r="BI909" s="267"/>
      <c r="BJ909" s="267"/>
      <c r="BK909" s="267"/>
      <c r="BL909" s="267"/>
      <c r="BM909" s="267"/>
      <c r="BN909" s="267"/>
      <c r="BO909" s="267"/>
      <c r="BP909" s="267"/>
      <c r="BQ909" s="267"/>
      <c r="BR909" s="267"/>
      <c r="BS909" s="267"/>
      <c r="BT909" s="267"/>
      <c r="BU909" s="267"/>
      <c r="BV909" s="267"/>
      <c r="BW909" s="267"/>
      <c r="BX909" s="267"/>
      <c r="BY909" s="267"/>
      <c r="BZ909" s="267"/>
    </row>
    <row r="910" spans="1:78">
      <c r="A910" s="267"/>
      <c r="B910" s="267"/>
      <c r="C910" s="267"/>
      <c r="D910" s="267"/>
      <c r="E910" s="293"/>
      <c r="F910" s="293"/>
      <c r="G910" s="293"/>
      <c r="H910" s="267"/>
      <c r="I910" s="267"/>
      <c r="J910" s="267"/>
      <c r="K910" s="267"/>
      <c r="L910" s="267"/>
      <c r="M910" s="267"/>
      <c r="N910" s="267"/>
      <c r="O910" s="267"/>
      <c r="P910" s="267"/>
      <c r="Q910" s="267"/>
      <c r="R910" s="267"/>
      <c r="S910" s="267"/>
      <c r="T910" s="267"/>
      <c r="U910" s="267"/>
      <c r="V910" s="267"/>
      <c r="W910" s="267"/>
      <c r="X910" s="267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  <c r="AJ910" s="267"/>
      <c r="AK910" s="267"/>
      <c r="AL910" s="267"/>
      <c r="AM910" s="267"/>
      <c r="AN910" s="267"/>
      <c r="AO910" s="267"/>
      <c r="AP910" s="267"/>
      <c r="AQ910" s="267"/>
      <c r="AR910" s="267"/>
      <c r="AS910" s="267"/>
      <c r="AT910" s="267"/>
      <c r="AU910" s="267"/>
      <c r="AV910" s="267"/>
      <c r="AW910" s="267"/>
      <c r="AX910" s="267"/>
      <c r="AY910" s="267"/>
      <c r="AZ910" s="267"/>
      <c r="BA910" s="267"/>
      <c r="BB910" s="267"/>
      <c r="BC910" s="267"/>
      <c r="BD910" s="267"/>
      <c r="BE910" s="267"/>
      <c r="BF910" s="267"/>
      <c r="BG910" s="267"/>
      <c r="BH910" s="267"/>
      <c r="BI910" s="267"/>
      <c r="BJ910" s="267"/>
      <c r="BK910" s="267"/>
      <c r="BL910" s="267"/>
      <c r="BM910" s="267"/>
      <c r="BN910" s="267"/>
      <c r="BO910" s="267"/>
      <c r="BP910" s="267"/>
      <c r="BQ910" s="267"/>
      <c r="BR910" s="267"/>
      <c r="BS910" s="267"/>
      <c r="BT910" s="267"/>
      <c r="BU910" s="267"/>
      <c r="BV910" s="267"/>
      <c r="BW910" s="267"/>
      <c r="BX910" s="267"/>
      <c r="BY910" s="267"/>
      <c r="BZ910" s="267"/>
    </row>
    <row r="911" spans="1:78">
      <c r="A911" s="267"/>
      <c r="B911" s="267"/>
      <c r="C911" s="267"/>
      <c r="D911" s="267"/>
      <c r="E911" s="293"/>
      <c r="F911" s="293"/>
      <c r="G911" s="293"/>
      <c r="H911" s="267"/>
      <c r="I911" s="267"/>
      <c r="J911" s="267"/>
      <c r="K911" s="267"/>
      <c r="L911" s="267"/>
      <c r="M911" s="267"/>
      <c r="N911" s="267"/>
      <c r="O911" s="267"/>
      <c r="P911" s="267"/>
      <c r="Q911" s="267"/>
      <c r="R911" s="267"/>
      <c r="S911" s="267"/>
      <c r="T911" s="267"/>
      <c r="U911" s="267"/>
      <c r="V911" s="267"/>
      <c r="W911" s="267"/>
      <c r="X911" s="267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  <c r="AJ911" s="267"/>
      <c r="AK911" s="267"/>
      <c r="AL911" s="267"/>
      <c r="AM911" s="267"/>
      <c r="AN911" s="267"/>
      <c r="AO911" s="267"/>
      <c r="AP911" s="267"/>
      <c r="AQ911" s="267"/>
      <c r="AR911" s="267"/>
      <c r="AS911" s="267"/>
      <c r="AT911" s="267"/>
      <c r="AU911" s="267"/>
      <c r="AV911" s="267"/>
      <c r="AW911" s="267"/>
      <c r="AX911" s="267"/>
      <c r="AY911" s="267"/>
      <c r="AZ911" s="267"/>
      <c r="BA911" s="267"/>
      <c r="BB911" s="267"/>
      <c r="BC911" s="267"/>
      <c r="BD911" s="267"/>
      <c r="BE911" s="267"/>
      <c r="BF911" s="267"/>
      <c r="BG911" s="267"/>
      <c r="BH911" s="267"/>
      <c r="BI911" s="267"/>
      <c r="BJ911" s="267"/>
      <c r="BK911" s="267"/>
      <c r="BL911" s="267"/>
      <c r="BM911" s="267"/>
      <c r="BN911" s="267"/>
      <c r="BO911" s="267"/>
      <c r="BP911" s="267"/>
      <c r="BQ911" s="267"/>
      <c r="BR911" s="267"/>
      <c r="BS911" s="267"/>
      <c r="BT911" s="267"/>
      <c r="BU911" s="267"/>
      <c r="BV911" s="267"/>
      <c r="BW911" s="267"/>
      <c r="BX911" s="267"/>
      <c r="BY911" s="267"/>
      <c r="BZ911" s="267"/>
    </row>
    <row r="912" spans="1:78">
      <c r="A912" s="267"/>
      <c r="B912" s="267"/>
      <c r="C912" s="267"/>
      <c r="D912" s="267"/>
      <c r="E912" s="293"/>
      <c r="F912" s="293"/>
      <c r="G912" s="293"/>
      <c r="H912" s="267"/>
      <c r="I912" s="267"/>
      <c r="J912" s="267"/>
      <c r="K912" s="267"/>
      <c r="L912" s="267"/>
      <c r="M912" s="267"/>
      <c r="N912" s="267"/>
      <c r="O912" s="267"/>
      <c r="P912" s="267"/>
      <c r="Q912" s="267"/>
      <c r="R912" s="267"/>
      <c r="S912" s="267"/>
      <c r="T912" s="267"/>
      <c r="U912" s="267"/>
      <c r="V912" s="267"/>
      <c r="W912" s="267"/>
      <c r="X912" s="267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  <c r="AJ912" s="267"/>
      <c r="AK912" s="267"/>
      <c r="AL912" s="267"/>
      <c r="AM912" s="267"/>
      <c r="AN912" s="267"/>
      <c r="AO912" s="267"/>
      <c r="AP912" s="267"/>
      <c r="AQ912" s="267"/>
      <c r="AR912" s="267"/>
      <c r="AS912" s="267"/>
      <c r="AT912" s="267"/>
      <c r="AU912" s="267"/>
      <c r="AV912" s="267"/>
      <c r="AW912" s="267"/>
      <c r="AX912" s="267"/>
      <c r="AY912" s="267"/>
      <c r="AZ912" s="267"/>
      <c r="BA912" s="267"/>
      <c r="BB912" s="267"/>
      <c r="BC912" s="267"/>
      <c r="BD912" s="267"/>
      <c r="BE912" s="267"/>
      <c r="BF912" s="267"/>
      <c r="BG912" s="267"/>
      <c r="BH912" s="267"/>
      <c r="BI912" s="267"/>
      <c r="BJ912" s="267"/>
      <c r="BK912" s="267"/>
      <c r="BL912" s="267"/>
      <c r="BM912" s="267"/>
      <c r="BN912" s="267"/>
      <c r="BO912" s="267"/>
      <c r="BP912" s="267"/>
      <c r="BQ912" s="267"/>
      <c r="BR912" s="267"/>
      <c r="BS912" s="267"/>
      <c r="BT912" s="267"/>
      <c r="BU912" s="267"/>
      <c r="BV912" s="267"/>
      <c r="BW912" s="267"/>
      <c r="BX912" s="267"/>
      <c r="BY912" s="267"/>
      <c r="BZ912" s="267"/>
    </row>
    <row r="913" spans="1:78">
      <c r="A913" s="267"/>
      <c r="B913" s="267"/>
      <c r="C913" s="267"/>
      <c r="D913" s="267"/>
      <c r="E913" s="293"/>
      <c r="F913" s="293"/>
      <c r="G913" s="293"/>
      <c r="H913" s="267"/>
      <c r="I913" s="267"/>
      <c r="J913" s="267"/>
      <c r="K913" s="267"/>
      <c r="L913" s="267"/>
      <c r="M913" s="267"/>
      <c r="N913" s="267"/>
      <c r="O913" s="267"/>
      <c r="P913" s="267"/>
      <c r="Q913" s="267"/>
      <c r="R913" s="267"/>
      <c r="S913" s="267"/>
      <c r="T913" s="267"/>
      <c r="U913" s="267"/>
      <c r="V913" s="267"/>
      <c r="W913" s="267"/>
      <c r="X913" s="267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  <c r="AJ913" s="267"/>
      <c r="AK913" s="267"/>
      <c r="AL913" s="267"/>
      <c r="AM913" s="267"/>
      <c r="AN913" s="267"/>
      <c r="AO913" s="267"/>
      <c r="AP913" s="267"/>
      <c r="AQ913" s="267"/>
      <c r="AR913" s="267"/>
      <c r="AS913" s="267"/>
      <c r="AT913" s="267"/>
      <c r="AU913" s="267"/>
      <c r="AV913" s="267"/>
      <c r="AW913" s="267"/>
      <c r="AX913" s="267"/>
      <c r="AY913" s="267"/>
      <c r="AZ913" s="267"/>
      <c r="BA913" s="267"/>
      <c r="BB913" s="267"/>
      <c r="BC913" s="267"/>
      <c r="BD913" s="267"/>
      <c r="BE913" s="267"/>
      <c r="BF913" s="267"/>
      <c r="BG913" s="267"/>
      <c r="BH913" s="267"/>
      <c r="BI913" s="267"/>
      <c r="BJ913" s="267"/>
      <c r="BK913" s="267"/>
      <c r="BL913" s="267"/>
      <c r="BM913" s="267"/>
      <c r="BN913" s="267"/>
      <c r="BO913" s="267"/>
      <c r="BP913" s="267"/>
      <c r="BQ913" s="267"/>
      <c r="BR913" s="267"/>
      <c r="BS913" s="267"/>
      <c r="BT913" s="267"/>
      <c r="BU913" s="267"/>
      <c r="BV913" s="267"/>
      <c r="BW913" s="267"/>
      <c r="BX913" s="267"/>
      <c r="BY913" s="267"/>
      <c r="BZ913" s="267"/>
    </row>
    <row r="914" spans="1:78">
      <c r="A914" s="267"/>
      <c r="B914" s="267"/>
      <c r="C914" s="267"/>
      <c r="D914" s="267"/>
      <c r="E914" s="293"/>
      <c r="F914" s="293"/>
      <c r="G914" s="293"/>
      <c r="H914" s="267"/>
      <c r="I914" s="267"/>
      <c r="J914" s="267"/>
      <c r="K914" s="267"/>
      <c r="L914" s="267"/>
      <c r="M914" s="267"/>
      <c r="N914" s="267"/>
      <c r="O914" s="267"/>
      <c r="P914" s="267"/>
      <c r="Q914" s="267"/>
      <c r="R914" s="267"/>
      <c r="S914" s="267"/>
      <c r="T914" s="267"/>
      <c r="U914" s="267"/>
      <c r="V914" s="267"/>
      <c r="W914" s="267"/>
      <c r="X914" s="267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  <c r="AJ914" s="267"/>
      <c r="AK914" s="267"/>
      <c r="AL914" s="267"/>
      <c r="AM914" s="267"/>
      <c r="AN914" s="267"/>
      <c r="AO914" s="267"/>
      <c r="AP914" s="267"/>
      <c r="AQ914" s="267"/>
      <c r="AR914" s="267"/>
      <c r="AS914" s="267"/>
      <c r="AT914" s="267"/>
      <c r="AU914" s="267"/>
      <c r="AV914" s="267"/>
      <c r="AW914" s="267"/>
      <c r="AX914" s="267"/>
      <c r="AY914" s="267"/>
      <c r="AZ914" s="267"/>
      <c r="BA914" s="267"/>
      <c r="BB914" s="267"/>
      <c r="BC914" s="267"/>
      <c r="BD914" s="267"/>
      <c r="BE914" s="267"/>
      <c r="BF914" s="267"/>
      <c r="BG914" s="267"/>
      <c r="BH914" s="267"/>
      <c r="BI914" s="267"/>
      <c r="BJ914" s="267"/>
      <c r="BK914" s="267"/>
      <c r="BL914" s="267"/>
      <c r="BM914" s="267"/>
      <c r="BN914" s="267"/>
      <c r="BO914" s="267"/>
      <c r="BP914" s="267"/>
      <c r="BQ914" s="267"/>
      <c r="BR914" s="267"/>
      <c r="BS914" s="267"/>
      <c r="BT914" s="267"/>
      <c r="BU914" s="267"/>
      <c r="BV914" s="267"/>
      <c r="BW914" s="267"/>
      <c r="BX914" s="267"/>
      <c r="BY914" s="267"/>
      <c r="BZ914" s="267"/>
    </row>
    <row r="915" spans="1:78">
      <c r="A915" s="267"/>
      <c r="B915" s="267"/>
      <c r="C915" s="267"/>
      <c r="D915" s="267"/>
      <c r="E915" s="293"/>
      <c r="F915" s="293"/>
      <c r="G915" s="293"/>
      <c r="H915" s="267"/>
      <c r="I915" s="267"/>
      <c r="J915" s="267"/>
      <c r="K915" s="267"/>
      <c r="L915" s="267"/>
      <c r="M915" s="267"/>
      <c r="N915" s="267"/>
      <c r="O915" s="267"/>
      <c r="P915" s="267"/>
      <c r="Q915" s="267"/>
      <c r="R915" s="267"/>
      <c r="S915" s="267"/>
      <c r="T915" s="267"/>
      <c r="U915" s="267"/>
      <c r="V915" s="267"/>
      <c r="W915" s="267"/>
      <c r="X915" s="267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  <c r="AJ915" s="267"/>
      <c r="AK915" s="267"/>
      <c r="AL915" s="267"/>
      <c r="AM915" s="267"/>
      <c r="AN915" s="267"/>
      <c r="AO915" s="267"/>
      <c r="AP915" s="267"/>
      <c r="AQ915" s="267"/>
      <c r="AR915" s="267"/>
      <c r="AS915" s="267"/>
      <c r="AT915" s="267"/>
      <c r="AU915" s="267"/>
      <c r="AV915" s="267"/>
      <c r="AW915" s="267"/>
      <c r="AX915" s="267"/>
      <c r="AY915" s="267"/>
      <c r="AZ915" s="267"/>
      <c r="BA915" s="267"/>
      <c r="BB915" s="267"/>
      <c r="BC915" s="267"/>
      <c r="BD915" s="267"/>
      <c r="BE915" s="267"/>
      <c r="BF915" s="267"/>
      <c r="BG915" s="267"/>
      <c r="BH915" s="267"/>
      <c r="BI915" s="267"/>
      <c r="BJ915" s="267"/>
      <c r="BK915" s="267"/>
      <c r="BL915" s="267"/>
      <c r="BM915" s="267"/>
      <c r="BN915" s="267"/>
      <c r="BO915" s="267"/>
      <c r="BP915" s="267"/>
      <c r="BQ915" s="267"/>
      <c r="BR915" s="267"/>
      <c r="BS915" s="267"/>
      <c r="BT915" s="267"/>
      <c r="BU915" s="267"/>
      <c r="BV915" s="267"/>
      <c r="BW915" s="267"/>
      <c r="BX915" s="267"/>
      <c r="BY915" s="267"/>
      <c r="BZ915" s="267"/>
    </row>
    <row r="916" spans="1:78">
      <c r="A916" s="267"/>
      <c r="B916" s="267"/>
      <c r="C916" s="267"/>
      <c r="D916" s="267"/>
      <c r="E916" s="293"/>
      <c r="F916" s="293"/>
      <c r="G916" s="293"/>
      <c r="H916" s="267"/>
      <c r="I916" s="267"/>
      <c r="J916" s="267"/>
      <c r="K916" s="267"/>
      <c r="L916" s="267"/>
      <c r="M916" s="267"/>
      <c r="N916" s="267"/>
      <c r="O916" s="267"/>
      <c r="P916" s="267"/>
      <c r="Q916" s="267"/>
      <c r="R916" s="267"/>
      <c r="S916" s="267"/>
      <c r="T916" s="267"/>
      <c r="U916" s="267"/>
      <c r="V916" s="267"/>
      <c r="W916" s="267"/>
      <c r="X916" s="267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  <c r="AJ916" s="267"/>
      <c r="AK916" s="267"/>
      <c r="AL916" s="267"/>
      <c r="AM916" s="267"/>
      <c r="AN916" s="267"/>
      <c r="AO916" s="267"/>
      <c r="AP916" s="267"/>
      <c r="AQ916" s="267"/>
      <c r="AR916" s="267"/>
      <c r="AS916" s="267"/>
      <c r="AT916" s="267"/>
      <c r="AU916" s="267"/>
      <c r="AV916" s="267"/>
      <c r="AW916" s="267"/>
      <c r="AX916" s="267"/>
      <c r="AY916" s="267"/>
      <c r="AZ916" s="267"/>
      <c r="BA916" s="267"/>
      <c r="BB916" s="267"/>
      <c r="BC916" s="267"/>
      <c r="BD916" s="267"/>
      <c r="BE916" s="267"/>
      <c r="BF916" s="267"/>
      <c r="BG916" s="267"/>
      <c r="BH916" s="267"/>
      <c r="BI916" s="267"/>
      <c r="BJ916" s="267"/>
      <c r="BK916" s="267"/>
      <c r="BL916" s="267"/>
      <c r="BM916" s="267"/>
      <c r="BN916" s="267"/>
      <c r="BO916" s="267"/>
      <c r="BP916" s="267"/>
      <c r="BQ916" s="267"/>
      <c r="BR916" s="267"/>
      <c r="BS916" s="267"/>
      <c r="BT916" s="267"/>
      <c r="BU916" s="267"/>
      <c r="BV916" s="267"/>
      <c r="BW916" s="267"/>
      <c r="BX916" s="267"/>
      <c r="BY916" s="267"/>
      <c r="BZ916" s="267"/>
    </row>
    <row r="917" spans="1:78">
      <c r="A917" s="267"/>
      <c r="B917" s="267"/>
      <c r="C917" s="267"/>
      <c r="D917" s="267"/>
      <c r="E917" s="293"/>
      <c r="F917" s="293"/>
      <c r="G917" s="293"/>
      <c r="H917" s="267"/>
      <c r="I917" s="267"/>
      <c r="J917" s="267"/>
      <c r="K917" s="267"/>
      <c r="L917" s="267"/>
      <c r="M917" s="267"/>
      <c r="N917" s="267"/>
      <c r="O917" s="267"/>
      <c r="P917" s="267"/>
      <c r="Q917" s="267"/>
      <c r="R917" s="267"/>
      <c r="S917" s="267"/>
      <c r="T917" s="267"/>
      <c r="U917" s="267"/>
      <c r="V917" s="267"/>
      <c r="W917" s="267"/>
      <c r="X917" s="267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  <c r="AJ917" s="267"/>
      <c r="AK917" s="267"/>
      <c r="AL917" s="267"/>
      <c r="AM917" s="267"/>
      <c r="AN917" s="267"/>
      <c r="AO917" s="267"/>
      <c r="AP917" s="267"/>
      <c r="AQ917" s="267"/>
      <c r="AR917" s="267"/>
      <c r="AS917" s="267"/>
      <c r="AT917" s="267"/>
      <c r="AU917" s="267"/>
      <c r="AV917" s="267"/>
      <c r="AW917" s="267"/>
      <c r="AX917" s="267"/>
      <c r="AY917" s="267"/>
      <c r="AZ917" s="267"/>
      <c r="BA917" s="267"/>
      <c r="BB917" s="267"/>
      <c r="BC917" s="267"/>
      <c r="BD917" s="267"/>
      <c r="BE917" s="267"/>
      <c r="BF917" s="267"/>
      <c r="BG917" s="267"/>
      <c r="BH917" s="267"/>
      <c r="BI917" s="267"/>
      <c r="BJ917" s="267"/>
      <c r="BK917" s="267"/>
      <c r="BL917" s="267"/>
      <c r="BM917" s="267"/>
      <c r="BN917" s="267"/>
      <c r="BO917" s="267"/>
      <c r="BP917" s="267"/>
      <c r="BQ917" s="267"/>
      <c r="BR917" s="267"/>
      <c r="BS917" s="267"/>
      <c r="BT917" s="267"/>
      <c r="BU917" s="267"/>
      <c r="BV917" s="267"/>
      <c r="BW917" s="267"/>
      <c r="BX917" s="267"/>
      <c r="BY917" s="267"/>
      <c r="BZ917" s="267"/>
    </row>
    <row r="918" spans="1:78">
      <c r="A918" s="267"/>
      <c r="B918" s="267"/>
      <c r="C918" s="267"/>
      <c r="D918" s="267"/>
      <c r="E918" s="293"/>
      <c r="F918" s="293"/>
      <c r="G918" s="293"/>
      <c r="H918" s="267"/>
      <c r="I918" s="267"/>
      <c r="J918" s="267"/>
      <c r="K918" s="267"/>
      <c r="L918" s="267"/>
      <c r="M918" s="267"/>
      <c r="N918" s="267"/>
      <c r="O918" s="267"/>
      <c r="P918" s="267"/>
      <c r="Q918" s="267"/>
      <c r="R918" s="267"/>
      <c r="S918" s="267"/>
      <c r="T918" s="267"/>
      <c r="U918" s="267"/>
      <c r="V918" s="267"/>
      <c r="W918" s="267"/>
      <c r="X918" s="267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  <c r="AJ918" s="267"/>
      <c r="AK918" s="267"/>
      <c r="AL918" s="267"/>
      <c r="AM918" s="267"/>
      <c r="AN918" s="267"/>
      <c r="AO918" s="267"/>
      <c r="AP918" s="267"/>
      <c r="AQ918" s="267"/>
      <c r="AR918" s="267"/>
      <c r="AS918" s="267"/>
      <c r="AT918" s="267"/>
      <c r="AU918" s="267"/>
      <c r="AV918" s="267"/>
      <c r="AW918" s="267"/>
      <c r="AX918" s="267"/>
      <c r="AY918" s="267"/>
      <c r="AZ918" s="267"/>
      <c r="BA918" s="267"/>
      <c r="BB918" s="267"/>
      <c r="BC918" s="267"/>
      <c r="BD918" s="267"/>
      <c r="BE918" s="267"/>
      <c r="BF918" s="267"/>
      <c r="BG918" s="267"/>
      <c r="BH918" s="267"/>
      <c r="BI918" s="267"/>
      <c r="BJ918" s="267"/>
      <c r="BK918" s="267"/>
      <c r="BL918" s="267"/>
      <c r="BM918" s="267"/>
      <c r="BN918" s="267"/>
      <c r="BO918" s="267"/>
      <c r="BP918" s="267"/>
      <c r="BQ918" s="267"/>
      <c r="BR918" s="267"/>
      <c r="BS918" s="267"/>
      <c r="BT918" s="267"/>
      <c r="BU918" s="267"/>
      <c r="BV918" s="267"/>
      <c r="BW918" s="267"/>
      <c r="BX918" s="267"/>
      <c r="BY918" s="267"/>
      <c r="BZ918" s="267"/>
    </row>
    <row r="919" spans="1:78">
      <c r="A919" s="267"/>
      <c r="B919" s="267"/>
      <c r="C919" s="267"/>
      <c r="D919" s="267"/>
      <c r="E919" s="293"/>
      <c r="F919" s="293"/>
      <c r="G919" s="293"/>
      <c r="H919" s="267"/>
      <c r="I919" s="267"/>
      <c r="J919" s="267"/>
      <c r="K919" s="267"/>
      <c r="L919" s="267"/>
      <c r="M919" s="267"/>
      <c r="N919" s="267"/>
      <c r="O919" s="267"/>
      <c r="P919" s="267"/>
      <c r="Q919" s="267"/>
      <c r="R919" s="267"/>
      <c r="S919" s="267"/>
      <c r="T919" s="267"/>
      <c r="U919" s="267"/>
      <c r="V919" s="267"/>
      <c r="W919" s="267"/>
      <c r="X919" s="267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  <c r="AJ919" s="267"/>
      <c r="AK919" s="267"/>
      <c r="AL919" s="267"/>
      <c r="AM919" s="267"/>
      <c r="AN919" s="267"/>
      <c r="AO919" s="267"/>
      <c r="AP919" s="267"/>
      <c r="AQ919" s="267"/>
      <c r="AR919" s="267"/>
      <c r="AS919" s="267"/>
      <c r="AT919" s="267"/>
      <c r="AU919" s="267"/>
      <c r="AV919" s="267"/>
      <c r="AW919" s="267"/>
      <c r="AX919" s="267"/>
      <c r="AY919" s="267"/>
      <c r="AZ919" s="267"/>
      <c r="BA919" s="267"/>
      <c r="BB919" s="267"/>
      <c r="BC919" s="267"/>
      <c r="BD919" s="267"/>
      <c r="BE919" s="267"/>
      <c r="BF919" s="267"/>
      <c r="BG919" s="267"/>
      <c r="BH919" s="267"/>
      <c r="BI919" s="267"/>
      <c r="BJ919" s="267"/>
      <c r="BK919" s="267"/>
      <c r="BL919" s="267"/>
      <c r="BM919" s="267"/>
      <c r="BN919" s="267"/>
      <c r="BO919" s="267"/>
      <c r="BP919" s="267"/>
      <c r="BQ919" s="267"/>
      <c r="BR919" s="267"/>
      <c r="BS919" s="267"/>
      <c r="BT919" s="267"/>
      <c r="BU919" s="267"/>
      <c r="BV919" s="267"/>
      <c r="BW919" s="267"/>
      <c r="BX919" s="267"/>
      <c r="BY919" s="267"/>
      <c r="BZ919" s="267"/>
    </row>
    <row r="920" spans="1:78">
      <c r="A920" s="267"/>
      <c r="B920" s="267"/>
      <c r="C920" s="267"/>
      <c r="D920" s="267"/>
      <c r="E920" s="293"/>
      <c r="F920" s="293"/>
      <c r="G920" s="293"/>
      <c r="H920" s="267"/>
      <c r="I920" s="267"/>
      <c r="J920" s="267"/>
      <c r="K920" s="267"/>
      <c r="L920" s="267"/>
      <c r="M920" s="267"/>
      <c r="N920" s="267"/>
      <c r="O920" s="267"/>
      <c r="P920" s="267"/>
      <c r="Q920" s="267"/>
      <c r="R920" s="267"/>
      <c r="S920" s="267"/>
      <c r="T920" s="267"/>
      <c r="U920" s="267"/>
      <c r="V920" s="267"/>
      <c r="W920" s="267"/>
      <c r="X920" s="267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  <c r="AJ920" s="267"/>
      <c r="AK920" s="267"/>
      <c r="AL920" s="267"/>
      <c r="AM920" s="267"/>
      <c r="AN920" s="267"/>
      <c r="AO920" s="267"/>
      <c r="AP920" s="267"/>
      <c r="AQ920" s="267"/>
      <c r="AR920" s="267"/>
      <c r="AS920" s="267"/>
      <c r="AT920" s="267"/>
      <c r="AU920" s="267"/>
      <c r="AV920" s="267"/>
      <c r="AW920" s="267"/>
      <c r="AX920" s="267"/>
      <c r="AY920" s="267"/>
      <c r="AZ920" s="267"/>
      <c r="BA920" s="267"/>
      <c r="BB920" s="267"/>
      <c r="BC920" s="267"/>
      <c r="BD920" s="267"/>
      <c r="BE920" s="267"/>
      <c r="BF920" s="267"/>
      <c r="BG920" s="267"/>
      <c r="BH920" s="267"/>
      <c r="BI920" s="267"/>
      <c r="BJ920" s="267"/>
      <c r="BK920" s="267"/>
      <c r="BL920" s="267"/>
      <c r="BM920" s="267"/>
      <c r="BN920" s="267"/>
      <c r="BO920" s="267"/>
      <c r="BP920" s="267"/>
      <c r="BQ920" s="267"/>
      <c r="BR920" s="267"/>
      <c r="BS920" s="267"/>
      <c r="BT920" s="267"/>
      <c r="BU920" s="267"/>
      <c r="BV920" s="267"/>
      <c r="BW920" s="267"/>
      <c r="BX920" s="267"/>
      <c r="BY920" s="267"/>
      <c r="BZ920" s="267"/>
    </row>
    <row r="921" spans="1:78">
      <c r="A921" s="267"/>
      <c r="B921" s="267"/>
      <c r="C921" s="267"/>
      <c r="D921" s="267"/>
      <c r="E921" s="293"/>
      <c r="F921" s="293"/>
      <c r="G921" s="293"/>
      <c r="H921" s="267"/>
      <c r="I921" s="267"/>
      <c r="J921" s="267"/>
      <c r="K921" s="267"/>
      <c r="L921" s="267"/>
      <c r="M921" s="267"/>
      <c r="N921" s="267"/>
      <c r="O921" s="267"/>
      <c r="P921" s="267"/>
      <c r="Q921" s="267"/>
      <c r="R921" s="267"/>
      <c r="S921" s="267"/>
      <c r="T921" s="267"/>
      <c r="U921" s="267"/>
      <c r="V921" s="267"/>
      <c r="W921" s="267"/>
      <c r="X921" s="267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  <c r="AJ921" s="267"/>
      <c r="AK921" s="267"/>
      <c r="AL921" s="267"/>
      <c r="AM921" s="267"/>
      <c r="AN921" s="267"/>
      <c r="AO921" s="267"/>
      <c r="AP921" s="267"/>
      <c r="AQ921" s="267"/>
      <c r="AR921" s="267"/>
      <c r="AS921" s="267"/>
      <c r="AT921" s="267"/>
      <c r="AU921" s="267"/>
      <c r="AV921" s="267"/>
      <c r="AW921" s="267"/>
      <c r="AX921" s="267"/>
      <c r="AY921" s="267"/>
      <c r="AZ921" s="267"/>
      <c r="BA921" s="267"/>
      <c r="BB921" s="267"/>
      <c r="BC921" s="267"/>
      <c r="BD921" s="267"/>
      <c r="BE921" s="267"/>
      <c r="BF921" s="267"/>
      <c r="BG921" s="267"/>
      <c r="BH921" s="267"/>
      <c r="BI921" s="267"/>
      <c r="BJ921" s="267"/>
      <c r="BK921" s="267"/>
      <c r="BL921" s="267"/>
      <c r="BM921" s="267"/>
      <c r="BN921" s="267"/>
      <c r="BO921" s="267"/>
      <c r="BP921" s="267"/>
      <c r="BQ921" s="267"/>
      <c r="BR921" s="267"/>
      <c r="BS921" s="267"/>
      <c r="BT921" s="267"/>
      <c r="BU921" s="267"/>
      <c r="BV921" s="267"/>
      <c r="BW921" s="267"/>
      <c r="BX921" s="267"/>
      <c r="BY921" s="267"/>
      <c r="BZ921" s="267"/>
    </row>
    <row r="922" spans="1:78">
      <c r="A922" s="267"/>
      <c r="B922" s="267"/>
      <c r="C922" s="267"/>
      <c r="D922" s="267"/>
      <c r="E922" s="293"/>
      <c r="F922" s="293"/>
      <c r="G922" s="293"/>
      <c r="H922" s="267"/>
      <c r="I922" s="267"/>
      <c r="J922" s="267"/>
      <c r="K922" s="267"/>
      <c r="L922" s="267"/>
      <c r="M922" s="267"/>
      <c r="N922" s="267"/>
      <c r="O922" s="267"/>
      <c r="P922" s="267"/>
      <c r="Q922" s="267"/>
      <c r="R922" s="267"/>
      <c r="S922" s="267"/>
      <c r="T922" s="267"/>
      <c r="U922" s="267"/>
      <c r="V922" s="267"/>
      <c r="W922" s="267"/>
      <c r="X922" s="267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  <c r="AJ922" s="267"/>
      <c r="AK922" s="267"/>
      <c r="AL922" s="267"/>
      <c r="AM922" s="267"/>
      <c r="AN922" s="267"/>
      <c r="AO922" s="267"/>
      <c r="AP922" s="267"/>
      <c r="AQ922" s="267"/>
      <c r="AR922" s="267"/>
      <c r="AS922" s="267"/>
      <c r="AT922" s="267"/>
      <c r="AU922" s="267"/>
      <c r="AV922" s="267"/>
      <c r="AW922" s="267"/>
      <c r="AX922" s="267"/>
      <c r="AY922" s="267"/>
      <c r="AZ922" s="267"/>
      <c r="BA922" s="267"/>
      <c r="BB922" s="267"/>
      <c r="BC922" s="267"/>
      <c r="BD922" s="267"/>
      <c r="BE922" s="267"/>
      <c r="BF922" s="267"/>
      <c r="BG922" s="267"/>
      <c r="BH922" s="267"/>
      <c r="BI922" s="267"/>
      <c r="BJ922" s="267"/>
      <c r="BK922" s="267"/>
      <c r="BL922" s="267"/>
      <c r="BM922" s="267"/>
      <c r="BN922" s="267"/>
      <c r="BO922" s="267"/>
      <c r="BP922" s="267"/>
      <c r="BQ922" s="267"/>
      <c r="BR922" s="267"/>
      <c r="BS922" s="267"/>
      <c r="BT922" s="267"/>
      <c r="BU922" s="267"/>
      <c r="BV922" s="267"/>
      <c r="BW922" s="267"/>
      <c r="BX922" s="267"/>
      <c r="BY922" s="267"/>
      <c r="BZ922" s="267"/>
    </row>
    <row r="923" spans="1:78">
      <c r="A923" s="267"/>
      <c r="B923" s="267"/>
      <c r="C923" s="267"/>
      <c r="D923" s="267"/>
      <c r="E923" s="293"/>
      <c r="F923" s="293"/>
      <c r="G923" s="293"/>
      <c r="H923" s="267"/>
      <c r="I923" s="267"/>
      <c r="J923" s="267"/>
      <c r="K923" s="267"/>
      <c r="L923" s="267"/>
      <c r="M923" s="267"/>
      <c r="N923" s="267"/>
      <c r="O923" s="267"/>
      <c r="P923" s="267"/>
      <c r="Q923" s="267"/>
      <c r="R923" s="267"/>
      <c r="S923" s="267"/>
      <c r="T923" s="267"/>
      <c r="U923" s="267"/>
      <c r="V923" s="267"/>
      <c r="W923" s="267"/>
      <c r="X923" s="267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  <c r="AJ923" s="267"/>
      <c r="AK923" s="267"/>
      <c r="AL923" s="267"/>
      <c r="AM923" s="267"/>
      <c r="AN923" s="267"/>
      <c r="AO923" s="267"/>
      <c r="AP923" s="267"/>
      <c r="AQ923" s="267"/>
      <c r="AR923" s="267"/>
      <c r="AS923" s="267"/>
      <c r="AT923" s="267"/>
      <c r="AU923" s="267"/>
      <c r="AV923" s="267"/>
      <c r="AW923" s="267"/>
      <c r="AX923" s="267"/>
      <c r="AY923" s="267"/>
      <c r="AZ923" s="267"/>
      <c r="BA923" s="267"/>
      <c r="BB923" s="267"/>
      <c r="BC923" s="267"/>
      <c r="BD923" s="267"/>
      <c r="BE923" s="267"/>
      <c r="BF923" s="267"/>
      <c r="BG923" s="267"/>
      <c r="BH923" s="267"/>
      <c r="BI923" s="267"/>
      <c r="BJ923" s="267"/>
      <c r="BK923" s="267"/>
      <c r="BL923" s="267"/>
      <c r="BM923" s="267"/>
      <c r="BN923" s="267"/>
      <c r="BO923" s="267"/>
      <c r="BP923" s="267"/>
      <c r="BQ923" s="267"/>
      <c r="BR923" s="267"/>
      <c r="BS923" s="267"/>
      <c r="BT923" s="267"/>
      <c r="BU923" s="267"/>
      <c r="BV923" s="267"/>
      <c r="BW923" s="267"/>
      <c r="BX923" s="267"/>
      <c r="BY923" s="267"/>
      <c r="BZ923" s="267"/>
    </row>
    <row r="924" spans="1:78">
      <c r="A924" s="267"/>
      <c r="B924" s="267"/>
      <c r="C924" s="267"/>
      <c r="D924" s="267"/>
      <c r="E924" s="293"/>
      <c r="F924" s="293"/>
      <c r="G924" s="293"/>
      <c r="H924" s="267"/>
      <c r="I924" s="267"/>
      <c r="J924" s="267"/>
      <c r="K924" s="267"/>
      <c r="L924" s="267"/>
      <c r="M924" s="267"/>
      <c r="N924" s="267"/>
      <c r="O924" s="267"/>
      <c r="P924" s="267"/>
      <c r="Q924" s="267"/>
      <c r="R924" s="267"/>
      <c r="S924" s="267"/>
      <c r="T924" s="267"/>
      <c r="U924" s="267"/>
      <c r="V924" s="267"/>
      <c r="W924" s="267"/>
      <c r="X924" s="267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  <c r="AJ924" s="267"/>
      <c r="AK924" s="267"/>
      <c r="AL924" s="267"/>
      <c r="AM924" s="267"/>
      <c r="AN924" s="267"/>
      <c r="AO924" s="267"/>
      <c r="AP924" s="267"/>
      <c r="AQ924" s="267"/>
      <c r="AR924" s="267"/>
      <c r="AS924" s="267"/>
      <c r="AT924" s="267"/>
      <c r="AU924" s="267"/>
      <c r="AV924" s="267"/>
      <c r="AW924" s="267"/>
      <c r="AX924" s="267"/>
      <c r="AY924" s="267"/>
      <c r="AZ924" s="267"/>
      <c r="BA924" s="267"/>
      <c r="BB924" s="267"/>
      <c r="BC924" s="267"/>
      <c r="BD924" s="267"/>
      <c r="BE924" s="267"/>
      <c r="BF924" s="267"/>
      <c r="BG924" s="267"/>
      <c r="BH924" s="267"/>
      <c r="BI924" s="267"/>
      <c r="BJ924" s="267"/>
      <c r="BK924" s="267"/>
      <c r="BL924" s="267"/>
      <c r="BM924" s="267"/>
      <c r="BN924" s="267"/>
      <c r="BO924" s="267"/>
      <c r="BP924" s="267"/>
      <c r="BQ924" s="267"/>
      <c r="BR924" s="267"/>
      <c r="BS924" s="267"/>
      <c r="BT924" s="267"/>
      <c r="BU924" s="267"/>
      <c r="BV924" s="267"/>
      <c r="BW924" s="267"/>
      <c r="BX924" s="267"/>
      <c r="BY924" s="267"/>
      <c r="BZ924" s="267"/>
    </row>
    <row r="925" spans="1:78">
      <c r="A925" s="267"/>
      <c r="B925" s="267"/>
      <c r="C925" s="267"/>
      <c r="D925" s="267"/>
      <c r="E925" s="293"/>
      <c r="F925" s="293"/>
      <c r="G925" s="293"/>
      <c r="H925" s="267"/>
      <c r="I925" s="267"/>
      <c r="J925" s="267"/>
      <c r="K925" s="267"/>
      <c r="L925" s="267"/>
      <c r="M925" s="267"/>
      <c r="N925" s="267"/>
      <c r="O925" s="267"/>
      <c r="P925" s="267"/>
      <c r="Q925" s="267"/>
      <c r="R925" s="267"/>
      <c r="S925" s="267"/>
      <c r="T925" s="267"/>
      <c r="U925" s="267"/>
      <c r="V925" s="267"/>
      <c r="W925" s="267"/>
      <c r="X925" s="267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  <c r="AJ925" s="267"/>
      <c r="AK925" s="267"/>
      <c r="AL925" s="267"/>
      <c r="AM925" s="267"/>
      <c r="AN925" s="267"/>
      <c r="AO925" s="267"/>
      <c r="AP925" s="267"/>
      <c r="AQ925" s="267"/>
      <c r="AR925" s="267"/>
      <c r="AS925" s="267"/>
      <c r="AT925" s="267"/>
      <c r="AU925" s="267"/>
      <c r="AV925" s="267"/>
      <c r="AW925" s="267"/>
      <c r="AX925" s="267"/>
      <c r="AY925" s="267"/>
      <c r="AZ925" s="267"/>
      <c r="BA925" s="267"/>
      <c r="BB925" s="267"/>
      <c r="BC925" s="267"/>
      <c r="BD925" s="267"/>
      <c r="BE925" s="267"/>
      <c r="BF925" s="267"/>
      <c r="BG925" s="267"/>
      <c r="BH925" s="267"/>
      <c r="BI925" s="267"/>
      <c r="BJ925" s="267"/>
      <c r="BK925" s="267"/>
      <c r="BL925" s="267"/>
      <c r="BM925" s="267"/>
      <c r="BN925" s="267"/>
      <c r="BO925" s="267"/>
      <c r="BP925" s="267"/>
      <c r="BQ925" s="267"/>
      <c r="BR925" s="267"/>
      <c r="BS925" s="267"/>
      <c r="BT925" s="267"/>
      <c r="BU925" s="267"/>
      <c r="BV925" s="267"/>
      <c r="BW925" s="267"/>
      <c r="BX925" s="267"/>
      <c r="BY925" s="267"/>
      <c r="BZ925" s="267"/>
    </row>
    <row r="926" spans="1:78">
      <c r="A926" s="267"/>
      <c r="B926" s="267"/>
      <c r="C926" s="267"/>
      <c r="D926" s="267"/>
      <c r="E926" s="293"/>
      <c r="F926" s="293"/>
      <c r="G926" s="293"/>
      <c r="H926" s="267"/>
      <c r="I926" s="267"/>
      <c r="J926" s="267"/>
      <c r="K926" s="267"/>
      <c r="L926" s="267"/>
      <c r="M926" s="267"/>
      <c r="N926" s="267"/>
      <c r="O926" s="267"/>
      <c r="P926" s="267"/>
      <c r="Q926" s="267"/>
      <c r="R926" s="267"/>
      <c r="S926" s="267"/>
      <c r="T926" s="267"/>
      <c r="U926" s="267"/>
      <c r="V926" s="267"/>
      <c r="W926" s="267"/>
      <c r="X926" s="267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  <c r="AJ926" s="267"/>
      <c r="AK926" s="267"/>
      <c r="AL926" s="267"/>
      <c r="AM926" s="267"/>
      <c r="AN926" s="267"/>
      <c r="AO926" s="267"/>
      <c r="AP926" s="267"/>
      <c r="AQ926" s="267"/>
      <c r="AR926" s="267"/>
      <c r="AS926" s="267"/>
      <c r="AT926" s="267"/>
      <c r="AU926" s="267"/>
      <c r="AV926" s="267"/>
      <c r="AW926" s="267"/>
      <c r="AX926" s="267"/>
      <c r="AY926" s="267"/>
      <c r="AZ926" s="267"/>
      <c r="BA926" s="267"/>
      <c r="BB926" s="267"/>
      <c r="BC926" s="267"/>
      <c r="BD926" s="267"/>
      <c r="BE926" s="267"/>
      <c r="BF926" s="267"/>
      <c r="BG926" s="267"/>
      <c r="BH926" s="267"/>
      <c r="BI926" s="267"/>
      <c r="BJ926" s="267"/>
      <c r="BK926" s="267"/>
      <c r="BL926" s="267"/>
      <c r="BM926" s="267"/>
      <c r="BN926" s="267"/>
      <c r="BO926" s="267"/>
      <c r="BP926" s="267"/>
      <c r="BQ926" s="267"/>
      <c r="BR926" s="267"/>
      <c r="BS926" s="267"/>
      <c r="BT926" s="267"/>
      <c r="BU926" s="267"/>
      <c r="BV926" s="267"/>
      <c r="BW926" s="267"/>
      <c r="BX926" s="267"/>
      <c r="BY926" s="267"/>
      <c r="BZ926" s="267"/>
    </row>
    <row r="927" spans="1:78">
      <c r="A927" s="267"/>
      <c r="B927" s="267"/>
      <c r="C927" s="267"/>
      <c r="D927" s="267"/>
      <c r="E927" s="293"/>
      <c r="F927" s="293"/>
      <c r="G927" s="293"/>
      <c r="H927" s="267"/>
      <c r="I927" s="267"/>
      <c r="J927" s="267"/>
      <c r="K927" s="267"/>
      <c r="L927" s="267"/>
      <c r="M927" s="267"/>
      <c r="N927" s="267"/>
      <c r="O927" s="267"/>
      <c r="P927" s="267"/>
      <c r="Q927" s="267"/>
      <c r="R927" s="267"/>
      <c r="S927" s="267"/>
      <c r="T927" s="267"/>
      <c r="U927" s="267"/>
      <c r="V927" s="267"/>
      <c r="W927" s="267"/>
      <c r="X927" s="267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  <c r="AJ927" s="267"/>
      <c r="AK927" s="267"/>
      <c r="AL927" s="267"/>
      <c r="AM927" s="267"/>
      <c r="AN927" s="267"/>
      <c r="AO927" s="267"/>
      <c r="AP927" s="267"/>
      <c r="AQ927" s="267"/>
      <c r="AR927" s="267"/>
      <c r="AS927" s="267"/>
      <c r="AT927" s="267"/>
      <c r="AU927" s="267"/>
      <c r="AV927" s="267"/>
      <c r="AW927" s="267"/>
      <c r="AX927" s="267"/>
      <c r="AY927" s="267"/>
      <c r="AZ927" s="267"/>
      <c r="BA927" s="267"/>
      <c r="BB927" s="267"/>
      <c r="BC927" s="267"/>
      <c r="BD927" s="267"/>
      <c r="BE927" s="267"/>
      <c r="BF927" s="267"/>
      <c r="BG927" s="267"/>
      <c r="BH927" s="267"/>
      <c r="BI927" s="267"/>
      <c r="BJ927" s="267"/>
      <c r="BK927" s="267"/>
      <c r="BL927" s="267"/>
      <c r="BM927" s="267"/>
      <c r="BN927" s="267"/>
      <c r="BO927" s="267"/>
      <c r="BP927" s="267"/>
      <c r="BQ927" s="267"/>
      <c r="BR927" s="267"/>
      <c r="BS927" s="267"/>
      <c r="BT927" s="267"/>
      <c r="BU927" s="267"/>
      <c r="BV927" s="267"/>
      <c r="BW927" s="267"/>
      <c r="BX927" s="267"/>
      <c r="BY927" s="267"/>
      <c r="BZ927" s="267"/>
    </row>
    <row r="928" spans="1:78">
      <c r="A928" s="267"/>
      <c r="B928" s="267"/>
      <c r="C928" s="267"/>
      <c r="D928" s="267"/>
      <c r="E928" s="293"/>
      <c r="F928" s="293"/>
      <c r="G928" s="293"/>
      <c r="H928" s="267"/>
      <c r="I928" s="267"/>
      <c r="J928" s="267"/>
      <c r="K928" s="267"/>
      <c r="L928" s="267"/>
      <c r="M928" s="267"/>
      <c r="N928" s="267"/>
      <c r="O928" s="267"/>
      <c r="P928" s="267"/>
      <c r="Q928" s="267"/>
      <c r="R928" s="267"/>
      <c r="S928" s="267"/>
      <c r="T928" s="267"/>
      <c r="U928" s="267"/>
      <c r="V928" s="267"/>
      <c r="W928" s="267"/>
      <c r="X928" s="267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  <c r="AJ928" s="267"/>
      <c r="AK928" s="267"/>
      <c r="AL928" s="267"/>
      <c r="AM928" s="267"/>
      <c r="AN928" s="267"/>
      <c r="AO928" s="267"/>
      <c r="AP928" s="267"/>
      <c r="AQ928" s="267"/>
      <c r="AR928" s="267"/>
      <c r="AS928" s="267"/>
      <c r="AT928" s="267"/>
      <c r="AU928" s="267"/>
      <c r="AV928" s="267"/>
      <c r="AW928" s="267"/>
      <c r="AX928" s="267"/>
      <c r="AY928" s="267"/>
      <c r="AZ928" s="267"/>
      <c r="BA928" s="267"/>
      <c r="BB928" s="267"/>
      <c r="BC928" s="267"/>
      <c r="BD928" s="267"/>
      <c r="BE928" s="267"/>
      <c r="BF928" s="267"/>
      <c r="BG928" s="267"/>
      <c r="BH928" s="267"/>
      <c r="BI928" s="267"/>
      <c r="BJ928" s="267"/>
      <c r="BK928" s="267"/>
      <c r="BL928" s="267"/>
      <c r="BM928" s="267"/>
      <c r="BN928" s="267"/>
      <c r="BO928" s="267"/>
      <c r="BP928" s="267"/>
      <c r="BQ928" s="267"/>
      <c r="BR928" s="267"/>
      <c r="BS928" s="267"/>
      <c r="BT928" s="267"/>
      <c r="BU928" s="267"/>
      <c r="BV928" s="267"/>
      <c r="BW928" s="267"/>
      <c r="BX928" s="267"/>
      <c r="BY928" s="267"/>
      <c r="BZ928" s="267"/>
    </row>
    <row r="929" spans="1:78">
      <c r="A929" s="267"/>
      <c r="B929" s="267"/>
      <c r="C929" s="267"/>
      <c r="D929" s="267"/>
      <c r="E929" s="293"/>
      <c r="F929" s="293"/>
      <c r="G929" s="293"/>
      <c r="H929" s="267"/>
      <c r="I929" s="267"/>
      <c r="J929" s="267"/>
      <c r="K929" s="267"/>
      <c r="L929" s="267"/>
      <c r="M929" s="267"/>
      <c r="N929" s="267"/>
      <c r="O929" s="267"/>
      <c r="P929" s="267"/>
      <c r="Q929" s="267"/>
      <c r="R929" s="267"/>
      <c r="S929" s="267"/>
      <c r="T929" s="267"/>
      <c r="U929" s="267"/>
      <c r="V929" s="267"/>
      <c r="W929" s="267"/>
      <c r="X929" s="267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  <c r="AJ929" s="267"/>
      <c r="AK929" s="267"/>
      <c r="AL929" s="267"/>
      <c r="AM929" s="267"/>
      <c r="AN929" s="267"/>
      <c r="AO929" s="267"/>
      <c r="AP929" s="267"/>
      <c r="AQ929" s="267"/>
      <c r="AR929" s="267"/>
      <c r="AS929" s="267"/>
      <c r="AT929" s="267"/>
      <c r="AU929" s="267"/>
      <c r="AV929" s="267"/>
      <c r="AW929" s="267"/>
      <c r="AX929" s="267"/>
      <c r="AY929" s="267"/>
      <c r="AZ929" s="267"/>
      <c r="BA929" s="267"/>
      <c r="BB929" s="267"/>
      <c r="BC929" s="267"/>
      <c r="BD929" s="267"/>
      <c r="BE929" s="267"/>
      <c r="BF929" s="267"/>
      <c r="BG929" s="267"/>
      <c r="BH929" s="267"/>
      <c r="BI929" s="267"/>
      <c r="BJ929" s="267"/>
      <c r="BK929" s="267"/>
      <c r="BL929" s="267"/>
      <c r="BM929" s="267"/>
      <c r="BN929" s="267"/>
      <c r="BO929" s="267"/>
      <c r="BP929" s="267"/>
      <c r="BQ929" s="267"/>
      <c r="BR929" s="267"/>
      <c r="BS929" s="267"/>
      <c r="BT929" s="267"/>
      <c r="BU929" s="267"/>
      <c r="BV929" s="267"/>
      <c r="BW929" s="267"/>
      <c r="BX929" s="267"/>
      <c r="BY929" s="267"/>
      <c r="BZ929" s="267"/>
    </row>
    <row r="930" spans="1:78">
      <c r="A930" s="267"/>
      <c r="B930" s="267"/>
      <c r="C930" s="267"/>
      <c r="D930" s="267"/>
      <c r="E930" s="293"/>
      <c r="F930" s="293"/>
      <c r="G930" s="293"/>
      <c r="H930" s="267"/>
      <c r="I930" s="267"/>
      <c r="J930" s="267"/>
      <c r="K930" s="267"/>
      <c r="L930" s="267"/>
      <c r="M930" s="267"/>
      <c r="N930" s="267"/>
      <c r="O930" s="267"/>
      <c r="P930" s="267"/>
      <c r="Q930" s="267"/>
      <c r="R930" s="267"/>
      <c r="S930" s="267"/>
      <c r="T930" s="267"/>
      <c r="U930" s="267"/>
      <c r="V930" s="267"/>
      <c r="W930" s="267"/>
      <c r="X930" s="267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  <c r="AJ930" s="267"/>
      <c r="AK930" s="267"/>
      <c r="AL930" s="267"/>
      <c r="AM930" s="267"/>
      <c r="AN930" s="267"/>
      <c r="AO930" s="267"/>
      <c r="AP930" s="267"/>
      <c r="AQ930" s="267"/>
      <c r="AR930" s="267"/>
      <c r="AS930" s="267"/>
      <c r="AT930" s="267"/>
      <c r="AU930" s="267"/>
      <c r="AV930" s="267"/>
      <c r="AW930" s="267"/>
      <c r="AX930" s="267"/>
      <c r="AY930" s="267"/>
      <c r="AZ930" s="267"/>
      <c r="BA930" s="267"/>
      <c r="BB930" s="267"/>
      <c r="BC930" s="267"/>
      <c r="BD930" s="267"/>
      <c r="BE930" s="267"/>
      <c r="BF930" s="267"/>
      <c r="BG930" s="267"/>
      <c r="BH930" s="267"/>
      <c r="BI930" s="267"/>
      <c r="BJ930" s="267"/>
      <c r="BK930" s="267"/>
      <c r="BL930" s="267"/>
      <c r="BM930" s="267"/>
      <c r="BN930" s="267"/>
      <c r="BO930" s="267"/>
      <c r="BP930" s="267"/>
      <c r="BQ930" s="267"/>
      <c r="BR930" s="267"/>
      <c r="BS930" s="267"/>
      <c r="BT930" s="267"/>
      <c r="BU930" s="267"/>
      <c r="BV930" s="267"/>
      <c r="BW930" s="267"/>
      <c r="BX930" s="267"/>
      <c r="BY930" s="267"/>
      <c r="BZ930" s="267"/>
    </row>
    <row r="931" spans="1:78">
      <c r="A931" s="267"/>
      <c r="B931" s="267"/>
      <c r="C931" s="267"/>
      <c r="D931" s="267"/>
      <c r="E931" s="293"/>
      <c r="F931" s="293"/>
      <c r="G931" s="293"/>
      <c r="H931" s="267"/>
      <c r="I931" s="267"/>
      <c r="J931" s="267"/>
      <c r="K931" s="267"/>
      <c r="L931" s="267"/>
      <c r="M931" s="267"/>
      <c r="N931" s="267"/>
      <c r="O931" s="267"/>
      <c r="P931" s="267"/>
      <c r="Q931" s="267"/>
      <c r="R931" s="267"/>
      <c r="S931" s="267"/>
      <c r="T931" s="267"/>
      <c r="U931" s="267"/>
      <c r="V931" s="267"/>
      <c r="W931" s="267"/>
      <c r="X931" s="267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  <c r="AJ931" s="267"/>
      <c r="AK931" s="267"/>
      <c r="AL931" s="267"/>
      <c r="AM931" s="267"/>
      <c r="AN931" s="267"/>
      <c r="AO931" s="267"/>
      <c r="AP931" s="267"/>
      <c r="AQ931" s="267"/>
      <c r="AR931" s="267"/>
      <c r="AS931" s="267"/>
      <c r="AT931" s="267"/>
      <c r="AU931" s="267"/>
      <c r="AV931" s="267"/>
      <c r="AW931" s="267"/>
      <c r="AX931" s="267"/>
      <c r="AY931" s="267"/>
      <c r="AZ931" s="267"/>
      <c r="BA931" s="267"/>
      <c r="BB931" s="267"/>
      <c r="BC931" s="267"/>
      <c r="BD931" s="267"/>
      <c r="BE931" s="267"/>
      <c r="BF931" s="267"/>
      <c r="BG931" s="267"/>
      <c r="BH931" s="267"/>
      <c r="BI931" s="267"/>
      <c r="BJ931" s="267"/>
      <c r="BK931" s="267"/>
      <c r="BL931" s="267"/>
      <c r="BM931" s="267"/>
      <c r="BN931" s="267"/>
      <c r="BO931" s="267"/>
      <c r="BP931" s="267"/>
      <c r="BQ931" s="267"/>
      <c r="BR931" s="267"/>
      <c r="BS931" s="267"/>
      <c r="BT931" s="267"/>
      <c r="BU931" s="267"/>
      <c r="BV931" s="267"/>
      <c r="BW931" s="267"/>
      <c r="BX931" s="267"/>
      <c r="BY931" s="267"/>
      <c r="BZ931" s="267"/>
    </row>
    <row r="932" spans="1:78">
      <c r="A932" s="267"/>
      <c r="B932" s="267"/>
      <c r="C932" s="267"/>
      <c r="D932" s="267"/>
      <c r="E932" s="293"/>
      <c r="F932" s="293"/>
      <c r="G932" s="293"/>
      <c r="H932" s="267"/>
      <c r="I932" s="267"/>
      <c r="J932" s="267"/>
      <c r="K932" s="267"/>
      <c r="L932" s="267"/>
      <c r="M932" s="267"/>
      <c r="N932" s="267"/>
      <c r="O932" s="267"/>
      <c r="P932" s="267"/>
      <c r="Q932" s="267"/>
      <c r="R932" s="267"/>
      <c r="S932" s="267"/>
      <c r="T932" s="267"/>
      <c r="U932" s="267"/>
      <c r="V932" s="267"/>
      <c r="W932" s="267"/>
      <c r="X932" s="267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  <c r="AJ932" s="267"/>
      <c r="AK932" s="267"/>
      <c r="AL932" s="267"/>
      <c r="AM932" s="267"/>
      <c r="AN932" s="267"/>
      <c r="AO932" s="267"/>
      <c r="AP932" s="267"/>
      <c r="AQ932" s="267"/>
      <c r="AR932" s="267"/>
      <c r="AS932" s="267"/>
      <c r="AT932" s="267"/>
      <c r="AU932" s="267"/>
      <c r="AV932" s="267"/>
      <c r="AW932" s="267"/>
      <c r="AX932" s="267"/>
      <c r="AY932" s="267"/>
      <c r="AZ932" s="267"/>
      <c r="BA932" s="267"/>
      <c r="BB932" s="267"/>
      <c r="BC932" s="267"/>
      <c r="BD932" s="267"/>
      <c r="BE932" s="267"/>
      <c r="BF932" s="267"/>
      <c r="BG932" s="267"/>
      <c r="BH932" s="267"/>
      <c r="BI932" s="267"/>
      <c r="BJ932" s="267"/>
      <c r="BK932" s="267"/>
      <c r="BL932" s="267"/>
      <c r="BM932" s="267"/>
      <c r="BN932" s="267"/>
      <c r="BO932" s="267"/>
      <c r="BP932" s="267"/>
      <c r="BQ932" s="267"/>
      <c r="BR932" s="267"/>
      <c r="BS932" s="267"/>
      <c r="BT932" s="267"/>
      <c r="BU932" s="267"/>
      <c r="BV932" s="267"/>
      <c r="BW932" s="267"/>
      <c r="BX932" s="267"/>
      <c r="BY932" s="267"/>
      <c r="BZ932" s="267"/>
    </row>
    <row r="933" spans="1:78">
      <c r="A933" s="267"/>
      <c r="B933" s="267"/>
      <c r="C933" s="267"/>
      <c r="D933" s="267"/>
      <c r="E933" s="293"/>
      <c r="F933" s="293"/>
      <c r="G933" s="293"/>
      <c r="H933" s="267"/>
      <c r="I933" s="267"/>
      <c r="J933" s="267"/>
      <c r="K933" s="267"/>
      <c r="L933" s="267"/>
      <c r="M933" s="267"/>
      <c r="N933" s="267"/>
      <c r="O933" s="267"/>
      <c r="P933" s="267"/>
      <c r="Q933" s="267"/>
      <c r="R933" s="267"/>
      <c r="S933" s="267"/>
      <c r="T933" s="267"/>
      <c r="U933" s="267"/>
      <c r="V933" s="267"/>
      <c r="W933" s="267"/>
      <c r="X933" s="267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  <c r="AJ933" s="267"/>
      <c r="AK933" s="267"/>
      <c r="AL933" s="267"/>
      <c r="AM933" s="267"/>
      <c r="AN933" s="267"/>
      <c r="AO933" s="267"/>
      <c r="AP933" s="267"/>
      <c r="AQ933" s="267"/>
      <c r="AR933" s="267"/>
      <c r="AS933" s="267"/>
      <c r="AT933" s="267"/>
      <c r="AU933" s="267"/>
      <c r="AV933" s="267"/>
      <c r="AW933" s="267"/>
      <c r="AX933" s="267"/>
      <c r="AY933" s="267"/>
      <c r="AZ933" s="267"/>
      <c r="BA933" s="267"/>
      <c r="BB933" s="267"/>
      <c r="BC933" s="267"/>
      <c r="BD933" s="267"/>
      <c r="BE933" s="267"/>
      <c r="BF933" s="267"/>
      <c r="BG933" s="267"/>
      <c r="BH933" s="267"/>
      <c r="BI933" s="267"/>
      <c r="BJ933" s="267"/>
      <c r="BK933" s="267"/>
      <c r="BL933" s="267"/>
      <c r="BM933" s="267"/>
      <c r="BN933" s="267"/>
      <c r="BO933" s="267"/>
      <c r="BP933" s="267"/>
      <c r="BQ933" s="267"/>
      <c r="BR933" s="267"/>
      <c r="BS933" s="267"/>
      <c r="BT933" s="267"/>
      <c r="BU933" s="267"/>
      <c r="BV933" s="267"/>
      <c r="BW933" s="267"/>
      <c r="BX933" s="267"/>
      <c r="BY933" s="267"/>
      <c r="BZ933" s="267"/>
    </row>
    <row r="934" spans="1:78">
      <c r="A934" s="267"/>
      <c r="B934" s="267"/>
      <c r="C934" s="267"/>
      <c r="D934" s="267"/>
      <c r="E934" s="293"/>
      <c r="F934" s="293"/>
      <c r="G934" s="293"/>
      <c r="H934" s="267"/>
      <c r="I934" s="267"/>
      <c r="J934" s="267"/>
      <c r="K934" s="267"/>
      <c r="L934" s="267"/>
      <c r="M934" s="267"/>
      <c r="N934" s="267"/>
      <c r="O934" s="267"/>
      <c r="P934" s="267"/>
      <c r="Q934" s="267"/>
      <c r="R934" s="267"/>
      <c r="S934" s="267"/>
      <c r="T934" s="267"/>
      <c r="U934" s="267"/>
      <c r="V934" s="267"/>
      <c r="W934" s="267"/>
      <c r="X934" s="267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  <c r="AJ934" s="267"/>
      <c r="AK934" s="267"/>
      <c r="AL934" s="267"/>
      <c r="AM934" s="267"/>
      <c r="AN934" s="267"/>
      <c r="AO934" s="267"/>
      <c r="AP934" s="267"/>
      <c r="AQ934" s="267"/>
      <c r="AR934" s="267"/>
      <c r="AS934" s="267"/>
      <c r="AT934" s="267"/>
      <c r="AU934" s="267"/>
      <c r="AV934" s="267"/>
      <c r="AW934" s="267"/>
      <c r="AX934" s="267"/>
      <c r="AY934" s="267"/>
      <c r="AZ934" s="267"/>
      <c r="BA934" s="267"/>
      <c r="BB934" s="267"/>
      <c r="BC934" s="267"/>
      <c r="BD934" s="267"/>
      <c r="BE934" s="267"/>
      <c r="BF934" s="267"/>
      <c r="BG934" s="267"/>
      <c r="BH934" s="267"/>
      <c r="BI934" s="267"/>
      <c r="BJ934" s="267"/>
      <c r="BK934" s="267"/>
      <c r="BL934" s="267"/>
      <c r="BM934" s="267"/>
      <c r="BN934" s="267"/>
      <c r="BO934" s="267"/>
      <c r="BP934" s="267"/>
      <c r="BQ934" s="267"/>
      <c r="BR934" s="267"/>
      <c r="BS934" s="267"/>
      <c r="BT934" s="267"/>
      <c r="BU934" s="267"/>
      <c r="BV934" s="267"/>
      <c r="BW934" s="267"/>
      <c r="BX934" s="267"/>
      <c r="BY934" s="267"/>
      <c r="BZ934" s="267"/>
    </row>
    <row r="935" spans="1:78">
      <c r="A935" s="267"/>
      <c r="B935" s="267"/>
      <c r="C935" s="267"/>
      <c r="D935" s="267"/>
      <c r="E935" s="293"/>
      <c r="F935" s="293"/>
      <c r="G935" s="293"/>
      <c r="H935" s="267"/>
      <c r="I935" s="267"/>
      <c r="J935" s="267"/>
      <c r="K935" s="267"/>
      <c r="L935" s="267"/>
      <c r="M935" s="267"/>
      <c r="N935" s="267"/>
      <c r="O935" s="267"/>
      <c r="P935" s="267"/>
      <c r="Q935" s="267"/>
      <c r="R935" s="267"/>
      <c r="S935" s="267"/>
      <c r="T935" s="267"/>
      <c r="U935" s="267"/>
      <c r="V935" s="267"/>
      <c r="W935" s="267"/>
      <c r="X935" s="267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  <c r="AJ935" s="267"/>
      <c r="AK935" s="267"/>
      <c r="AL935" s="267"/>
      <c r="AM935" s="267"/>
      <c r="AN935" s="267"/>
      <c r="AO935" s="267"/>
      <c r="AP935" s="267"/>
      <c r="AQ935" s="267"/>
      <c r="AR935" s="267"/>
      <c r="AS935" s="267"/>
      <c r="AT935" s="267"/>
      <c r="AU935" s="267"/>
      <c r="AV935" s="267"/>
      <c r="AW935" s="267"/>
      <c r="AX935" s="267"/>
      <c r="AY935" s="267"/>
      <c r="AZ935" s="267"/>
      <c r="BA935" s="267"/>
      <c r="BB935" s="267"/>
      <c r="BC935" s="267"/>
      <c r="BD935" s="267"/>
      <c r="BE935" s="267"/>
      <c r="BF935" s="267"/>
      <c r="BG935" s="267"/>
      <c r="BH935" s="267"/>
      <c r="BI935" s="267"/>
      <c r="BJ935" s="267"/>
      <c r="BK935" s="267"/>
      <c r="BL935" s="267"/>
      <c r="BM935" s="267"/>
      <c r="BN935" s="267"/>
      <c r="BO935" s="267"/>
      <c r="BP935" s="267"/>
      <c r="BQ935" s="267"/>
      <c r="BR935" s="267"/>
      <c r="BS935" s="267"/>
      <c r="BT935" s="267"/>
      <c r="BU935" s="267"/>
      <c r="BV935" s="267"/>
      <c r="BW935" s="267"/>
      <c r="BX935" s="267"/>
      <c r="BY935" s="267"/>
      <c r="BZ935" s="267"/>
    </row>
    <row r="936" spans="1:78">
      <c r="A936" s="267"/>
      <c r="B936" s="267"/>
      <c r="C936" s="267"/>
      <c r="D936" s="267"/>
      <c r="E936" s="293"/>
      <c r="F936" s="293"/>
      <c r="G936" s="293"/>
      <c r="H936" s="267"/>
      <c r="I936" s="267"/>
      <c r="J936" s="267"/>
      <c r="K936" s="267"/>
      <c r="L936" s="267"/>
      <c r="M936" s="267"/>
      <c r="N936" s="267"/>
      <c r="O936" s="267"/>
      <c r="P936" s="267"/>
      <c r="Q936" s="267"/>
      <c r="R936" s="267"/>
      <c r="S936" s="267"/>
      <c r="T936" s="267"/>
      <c r="U936" s="267"/>
      <c r="V936" s="267"/>
      <c r="W936" s="267"/>
      <c r="X936" s="267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  <c r="AJ936" s="267"/>
      <c r="AK936" s="267"/>
      <c r="AL936" s="267"/>
      <c r="AM936" s="267"/>
      <c r="AN936" s="267"/>
      <c r="AO936" s="267"/>
      <c r="AP936" s="267"/>
      <c r="AQ936" s="267"/>
      <c r="AR936" s="267"/>
      <c r="AS936" s="267"/>
      <c r="AT936" s="267"/>
      <c r="AU936" s="267"/>
      <c r="AV936" s="267"/>
      <c r="AW936" s="267"/>
      <c r="AX936" s="267"/>
      <c r="AY936" s="267"/>
      <c r="AZ936" s="267"/>
      <c r="BA936" s="267"/>
      <c r="BB936" s="267"/>
      <c r="BC936" s="267"/>
      <c r="BD936" s="267"/>
      <c r="BE936" s="267"/>
      <c r="BF936" s="267"/>
      <c r="BG936" s="267"/>
      <c r="BH936" s="267"/>
      <c r="BI936" s="267"/>
      <c r="BJ936" s="267"/>
      <c r="BK936" s="267"/>
      <c r="BL936" s="267"/>
      <c r="BM936" s="267"/>
      <c r="BN936" s="267"/>
      <c r="BO936" s="267"/>
      <c r="BP936" s="267"/>
      <c r="BQ936" s="267"/>
      <c r="BR936" s="267"/>
      <c r="BS936" s="267"/>
      <c r="BT936" s="267"/>
      <c r="BU936" s="267"/>
      <c r="BV936" s="267"/>
      <c r="BW936" s="267"/>
      <c r="BX936" s="267"/>
      <c r="BY936" s="267"/>
      <c r="BZ936" s="267"/>
    </row>
    <row r="937" spans="1:78">
      <c r="A937" s="267"/>
      <c r="B937" s="267"/>
      <c r="C937" s="267"/>
      <c r="D937" s="267"/>
      <c r="E937" s="293"/>
      <c r="F937" s="293"/>
      <c r="G937" s="293"/>
      <c r="H937" s="267"/>
      <c r="I937" s="267"/>
      <c r="J937" s="267"/>
      <c r="K937" s="267"/>
      <c r="L937" s="267"/>
      <c r="M937" s="267"/>
      <c r="N937" s="267"/>
      <c r="O937" s="267"/>
      <c r="P937" s="267"/>
      <c r="Q937" s="267"/>
      <c r="R937" s="267"/>
      <c r="S937" s="267"/>
      <c r="T937" s="267"/>
      <c r="U937" s="267"/>
      <c r="V937" s="267"/>
      <c r="W937" s="267"/>
      <c r="X937" s="267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  <c r="AJ937" s="267"/>
      <c r="AK937" s="267"/>
      <c r="AL937" s="267"/>
      <c r="AM937" s="267"/>
      <c r="AN937" s="267"/>
      <c r="AO937" s="267"/>
      <c r="AP937" s="267"/>
      <c r="AQ937" s="267"/>
      <c r="AR937" s="267"/>
      <c r="AS937" s="267"/>
      <c r="AT937" s="267"/>
      <c r="AU937" s="267"/>
      <c r="AV937" s="267"/>
      <c r="AW937" s="267"/>
      <c r="AX937" s="267"/>
      <c r="AY937" s="267"/>
      <c r="AZ937" s="267"/>
      <c r="BA937" s="267"/>
      <c r="BB937" s="267"/>
      <c r="BC937" s="267"/>
      <c r="BD937" s="267"/>
      <c r="BE937" s="267"/>
      <c r="BF937" s="267"/>
      <c r="BG937" s="267"/>
      <c r="BH937" s="267"/>
      <c r="BI937" s="267"/>
      <c r="BJ937" s="267"/>
      <c r="BK937" s="267"/>
      <c r="BL937" s="267"/>
      <c r="BM937" s="267"/>
      <c r="BN937" s="267"/>
      <c r="BO937" s="267"/>
      <c r="BP937" s="267"/>
      <c r="BQ937" s="267"/>
      <c r="BR937" s="267"/>
      <c r="BS937" s="267"/>
      <c r="BT937" s="267"/>
      <c r="BU937" s="267"/>
      <c r="BV937" s="267"/>
      <c r="BW937" s="267"/>
      <c r="BX937" s="267"/>
      <c r="BY937" s="267"/>
      <c r="BZ937" s="267"/>
    </row>
    <row r="938" spans="1:78">
      <c r="A938" s="267"/>
      <c r="B938" s="267"/>
      <c r="C938" s="267"/>
      <c r="D938" s="267"/>
      <c r="E938" s="293"/>
      <c r="F938" s="293"/>
      <c r="G938" s="293"/>
      <c r="H938" s="267"/>
      <c r="I938" s="267"/>
      <c r="J938" s="267"/>
      <c r="K938" s="267"/>
      <c r="L938" s="267"/>
      <c r="M938" s="267"/>
      <c r="N938" s="267"/>
      <c r="O938" s="267"/>
      <c r="P938" s="267"/>
      <c r="Q938" s="267"/>
      <c r="R938" s="267"/>
      <c r="S938" s="267"/>
      <c r="T938" s="267"/>
      <c r="U938" s="267"/>
      <c r="V938" s="267"/>
      <c r="W938" s="267"/>
      <c r="X938" s="267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  <c r="AJ938" s="267"/>
      <c r="AK938" s="267"/>
      <c r="AL938" s="267"/>
      <c r="AM938" s="267"/>
      <c r="AN938" s="267"/>
      <c r="AO938" s="267"/>
      <c r="AP938" s="267"/>
      <c r="AQ938" s="267"/>
      <c r="AR938" s="267"/>
      <c r="AS938" s="267"/>
      <c r="AT938" s="267"/>
      <c r="AU938" s="267"/>
      <c r="AV938" s="267"/>
      <c r="AW938" s="267"/>
      <c r="AX938" s="267"/>
      <c r="AY938" s="267"/>
      <c r="AZ938" s="267"/>
      <c r="BA938" s="267"/>
      <c r="BB938" s="267"/>
      <c r="BC938" s="267"/>
      <c r="BD938" s="267"/>
      <c r="BE938" s="267"/>
      <c r="BF938" s="267"/>
      <c r="BG938" s="267"/>
      <c r="BH938" s="267"/>
      <c r="BI938" s="267"/>
      <c r="BJ938" s="267"/>
      <c r="BK938" s="267"/>
      <c r="BL938" s="267"/>
      <c r="BM938" s="267"/>
      <c r="BN938" s="267"/>
      <c r="BO938" s="267"/>
      <c r="BP938" s="267"/>
      <c r="BQ938" s="267"/>
      <c r="BR938" s="267"/>
      <c r="BS938" s="267"/>
      <c r="BT938" s="267"/>
      <c r="BU938" s="267"/>
      <c r="BV938" s="267"/>
      <c r="BW938" s="267"/>
      <c r="BX938" s="267"/>
      <c r="BY938" s="267"/>
      <c r="BZ938" s="267"/>
    </row>
    <row r="939" spans="1:78">
      <c r="A939" s="267"/>
      <c r="B939" s="267"/>
      <c r="C939" s="267"/>
      <c r="D939" s="267"/>
      <c r="E939" s="293"/>
      <c r="F939" s="293"/>
      <c r="G939" s="293"/>
      <c r="H939" s="267"/>
      <c r="I939" s="267"/>
      <c r="J939" s="267"/>
      <c r="K939" s="267"/>
      <c r="L939" s="267"/>
      <c r="M939" s="267"/>
      <c r="N939" s="267"/>
      <c r="O939" s="267"/>
      <c r="P939" s="267"/>
      <c r="Q939" s="267"/>
      <c r="R939" s="267"/>
      <c r="S939" s="267"/>
      <c r="T939" s="267"/>
      <c r="U939" s="267"/>
      <c r="V939" s="267"/>
      <c r="W939" s="267"/>
      <c r="X939" s="267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  <c r="AJ939" s="267"/>
      <c r="AK939" s="267"/>
      <c r="AL939" s="267"/>
      <c r="AM939" s="267"/>
      <c r="AN939" s="267"/>
      <c r="AO939" s="267"/>
      <c r="AP939" s="267"/>
      <c r="AQ939" s="267"/>
      <c r="AR939" s="267"/>
      <c r="AS939" s="267"/>
      <c r="AT939" s="267"/>
      <c r="AU939" s="267"/>
      <c r="AV939" s="267"/>
      <c r="AW939" s="267"/>
      <c r="AX939" s="267"/>
      <c r="AY939" s="267"/>
      <c r="AZ939" s="267"/>
      <c r="BA939" s="267"/>
      <c r="BB939" s="267"/>
      <c r="BC939" s="267"/>
      <c r="BD939" s="267"/>
      <c r="BE939" s="267"/>
      <c r="BF939" s="267"/>
      <c r="BG939" s="267"/>
      <c r="BH939" s="267"/>
      <c r="BI939" s="267"/>
      <c r="BJ939" s="267"/>
      <c r="BK939" s="267"/>
      <c r="BL939" s="267"/>
      <c r="BM939" s="267"/>
      <c r="BN939" s="267"/>
      <c r="BO939" s="267"/>
      <c r="BP939" s="267"/>
      <c r="BQ939" s="267"/>
      <c r="BR939" s="267"/>
      <c r="BS939" s="267"/>
      <c r="BT939" s="267"/>
      <c r="BU939" s="267"/>
      <c r="BV939" s="267"/>
      <c r="BW939" s="267"/>
      <c r="BX939" s="267"/>
      <c r="BY939" s="267"/>
      <c r="BZ939" s="267"/>
    </row>
    <row r="940" spans="1:78">
      <c r="A940" s="267"/>
      <c r="B940" s="267"/>
      <c r="C940" s="267"/>
      <c r="D940" s="267"/>
      <c r="E940" s="293"/>
      <c r="F940" s="293"/>
      <c r="G940" s="293"/>
      <c r="H940" s="267"/>
      <c r="I940" s="267"/>
      <c r="J940" s="267"/>
      <c r="K940" s="267"/>
      <c r="L940" s="267"/>
      <c r="M940" s="267"/>
      <c r="N940" s="267"/>
      <c r="O940" s="267"/>
      <c r="P940" s="267"/>
      <c r="Q940" s="267"/>
      <c r="R940" s="267"/>
      <c r="S940" s="267"/>
      <c r="T940" s="267"/>
      <c r="U940" s="267"/>
      <c r="V940" s="267"/>
      <c r="W940" s="267"/>
      <c r="X940" s="267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  <c r="AJ940" s="267"/>
      <c r="AK940" s="267"/>
      <c r="AL940" s="267"/>
      <c r="AM940" s="267"/>
      <c r="AN940" s="267"/>
      <c r="AO940" s="267"/>
      <c r="AP940" s="267"/>
      <c r="AQ940" s="267"/>
      <c r="AR940" s="267"/>
      <c r="AS940" s="267"/>
      <c r="AT940" s="267"/>
      <c r="AU940" s="267"/>
      <c r="AV940" s="267"/>
      <c r="AW940" s="267"/>
      <c r="AX940" s="267"/>
      <c r="AY940" s="267"/>
      <c r="AZ940" s="267"/>
      <c r="BA940" s="267"/>
      <c r="BB940" s="267"/>
      <c r="BC940" s="267"/>
      <c r="BD940" s="267"/>
      <c r="BE940" s="267"/>
      <c r="BF940" s="267"/>
      <c r="BG940" s="267"/>
      <c r="BH940" s="267"/>
      <c r="BI940" s="267"/>
      <c r="BJ940" s="267"/>
      <c r="BK940" s="267"/>
      <c r="BL940" s="267"/>
      <c r="BM940" s="267"/>
      <c r="BN940" s="267"/>
      <c r="BO940" s="267"/>
      <c r="BP940" s="267"/>
      <c r="BQ940" s="267"/>
      <c r="BR940" s="267"/>
      <c r="BS940" s="267"/>
      <c r="BT940" s="267"/>
      <c r="BU940" s="267"/>
      <c r="BV940" s="267"/>
      <c r="BW940" s="267"/>
      <c r="BX940" s="267"/>
      <c r="BY940" s="267"/>
      <c r="BZ940" s="267"/>
    </row>
    <row r="941" spans="1:78">
      <c r="A941" s="267"/>
      <c r="B941" s="267"/>
      <c r="C941" s="267"/>
      <c r="D941" s="267"/>
      <c r="E941" s="293"/>
      <c r="F941" s="293"/>
      <c r="G941" s="293"/>
      <c r="H941" s="267"/>
      <c r="I941" s="267"/>
      <c r="J941" s="267"/>
      <c r="K941" s="267"/>
      <c r="L941" s="267"/>
      <c r="M941" s="267"/>
      <c r="N941" s="267"/>
      <c r="O941" s="267"/>
      <c r="P941" s="267"/>
      <c r="Q941" s="267"/>
      <c r="R941" s="267"/>
      <c r="S941" s="267"/>
      <c r="T941" s="267"/>
      <c r="U941" s="267"/>
      <c r="V941" s="267"/>
      <c r="W941" s="267"/>
      <c r="X941" s="267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  <c r="AJ941" s="267"/>
      <c r="AK941" s="267"/>
      <c r="AL941" s="267"/>
      <c r="AM941" s="267"/>
      <c r="AN941" s="267"/>
      <c r="AO941" s="267"/>
      <c r="AP941" s="267"/>
      <c r="AQ941" s="267"/>
      <c r="AR941" s="267"/>
      <c r="AS941" s="267"/>
      <c r="AT941" s="267"/>
      <c r="AU941" s="267"/>
      <c r="AV941" s="267"/>
      <c r="AW941" s="267"/>
      <c r="AX941" s="267"/>
      <c r="AY941" s="267"/>
      <c r="AZ941" s="267"/>
      <c r="BA941" s="267"/>
      <c r="BB941" s="267"/>
      <c r="BC941" s="267"/>
      <c r="BD941" s="267"/>
      <c r="BE941" s="267"/>
      <c r="BF941" s="267"/>
      <c r="BG941" s="267"/>
      <c r="BH941" s="267"/>
      <c r="BI941" s="267"/>
      <c r="BJ941" s="267"/>
      <c r="BK941" s="267"/>
      <c r="BL941" s="267"/>
      <c r="BM941" s="267"/>
      <c r="BN941" s="267"/>
      <c r="BO941" s="267"/>
      <c r="BP941" s="267"/>
      <c r="BQ941" s="267"/>
      <c r="BR941" s="267"/>
      <c r="BS941" s="267"/>
      <c r="BT941" s="267"/>
      <c r="BU941" s="267"/>
      <c r="BV941" s="267"/>
      <c r="BW941" s="267"/>
      <c r="BX941" s="267"/>
      <c r="BY941" s="267"/>
      <c r="BZ941" s="267"/>
    </row>
    <row r="942" spans="1:78">
      <c r="A942" s="267"/>
      <c r="B942" s="267"/>
      <c r="C942" s="267"/>
      <c r="D942" s="267"/>
      <c r="E942" s="293"/>
      <c r="F942" s="293"/>
      <c r="G942" s="293"/>
      <c r="H942" s="267"/>
      <c r="I942" s="267"/>
      <c r="J942" s="267"/>
      <c r="K942" s="267"/>
      <c r="L942" s="267"/>
      <c r="M942" s="267"/>
      <c r="N942" s="267"/>
      <c r="O942" s="267"/>
      <c r="P942" s="267"/>
      <c r="Q942" s="267"/>
      <c r="R942" s="267"/>
      <c r="S942" s="267"/>
      <c r="T942" s="267"/>
      <c r="U942" s="267"/>
      <c r="V942" s="267"/>
      <c r="W942" s="267"/>
      <c r="X942" s="267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  <c r="AJ942" s="267"/>
      <c r="AK942" s="267"/>
      <c r="AL942" s="267"/>
      <c r="AM942" s="267"/>
      <c r="AN942" s="267"/>
      <c r="AO942" s="267"/>
      <c r="AP942" s="267"/>
      <c r="AQ942" s="267"/>
      <c r="AR942" s="267"/>
      <c r="AS942" s="267"/>
      <c r="AT942" s="267"/>
      <c r="AU942" s="267"/>
      <c r="AV942" s="267"/>
      <c r="AW942" s="267"/>
      <c r="AX942" s="267"/>
      <c r="AY942" s="267"/>
      <c r="AZ942" s="267"/>
      <c r="BA942" s="267"/>
      <c r="BB942" s="267"/>
      <c r="BC942" s="267"/>
      <c r="BD942" s="267"/>
      <c r="BE942" s="267"/>
      <c r="BF942" s="267"/>
      <c r="BG942" s="267"/>
      <c r="BH942" s="267"/>
      <c r="BI942" s="267"/>
      <c r="BJ942" s="267"/>
      <c r="BK942" s="267"/>
      <c r="BL942" s="267"/>
      <c r="BM942" s="267"/>
      <c r="BN942" s="267"/>
      <c r="BO942" s="267"/>
      <c r="BP942" s="267"/>
      <c r="BQ942" s="267"/>
      <c r="BR942" s="267"/>
      <c r="BS942" s="267"/>
      <c r="BT942" s="267"/>
      <c r="BU942" s="267"/>
      <c r="BV942" s="267"/>
      <c r="BW942" s="267"/>
      <c r="BX942" s="267"/>
      <c r="BY942" s="267"/>
      <c r="BZ942" s="267"/>
    </row>
    <row r="943" spans="1:78">
      <c r="A943" s="267"/>
      <c r="B943" s="267"/>
      <c r="C943" s="267"/>
      <c r="D943" s="267"/>
      <c r="E943" s="293"/>
      <c r="F943" s="293"/>
      <c r="G943" s="293"/>
      <c r="H943" s="267"/>
      <c r="I943" s="267"/>
      <c r="J943" s="267"/>
      <c r="K943" s="267"/>
      <c r="L943" s="267"/>
      <c r="M943" s="267"/>
      <c r="N943" s="267"/>
      <c r="O943" s="267"/>
      <c r="P943" s="267"/>
      <c r="Q943" s="267"/>
      <c r="R943" s="267"/>
      <c r="S943" s="267"/>
      <c r="T943" s="267"/>
      <c r="U943" s="267"/>
      <c r="V943" s="267"/>
      <c r="W943" s="267"/>
      <c r="X943" s="267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  <c r="AJ943" s="267"/>
      <c r="AK943" s="267"/>
      <c r="AL943" s="267"/>
      <c r="AM943" s="267"/>
      <c r="AN943" s="267"/>
      <c r="AO943" s="267"/>
      <c r="AP943" s="267"/>
      <c r="AQ943" s="267"/>
      <c r="AR943" s="267"/>
      <c r="AS943" s="267"/>
      <c r="AT943" s="267"/>
      <c r="AU943" s="267"/>
      <c r="AV943" s="267"/>
      <c r="AW943" s="267"/>
      <c r="AX943" s="267"/>
      <c r="AY943" s="267"/>
      <c r="AZ943" s="267"/>
      <c r="BA943" s="267"/>
      <c r="BB943" s="267"/>
      <c r="BC943" s="267"/>
      <c r="BD943" s="267"/>
      <c r="BE943" s="267"/>
      <c r="BF943" s="267"/>
      <c r="BG943" s="267"/>
      <c r="BH943" s="267"/>
      <c r="BI943" s="267"/>
      <c r="BJ943" s="267"/>
      <c r="BK943" s="267"/>
      <c r="BL943" s="267"/>
      <c r="BM943" s="267"/>
      <c r="BN943" s="267"/>
      <c r="BO943" s="267"/>
      <c r="BP943" s="267"/>
      <c r="BQ943" s="267"/>
      <c r="BR943" s="267"/>
      <c r="BS943" s="267"/>
      <c r="BT943" s="267"/>
      <c r="BU943" s="267"/>
      <c r="BV943" s="267"/>
      <c r="BW943" s="267"/>
      <c r="BX943" s="267"/>
      <c r="BY943" s="267"/>
      <c r="BZ943" s="267"/>
    </row>
    <row r="944" spans="1:78">
      <c r="A944" s="267"/>
      <c r="B944" s="267"/>
      <c r="C944" s="267"/>
      <c r="D944" s="267"/>
      <c r="E944" s="293"/>
      <c r="F944" s="293"/>
      <c r="G944" s="293"/>
      <c r="H944" s="267"/>
      <c r="I944" s="267"/>
      <c r="J944" s="267"/>
      <c r="K944" s="267"/>
      <c r="L944" s="267"/>
      <c r="M944" s="267"/>
      <c r="N944" s="267"/>
      <c r="O944" s="267"/>
      <c r="P944" s="267"/>
      <c r="Q944" s="267"/>
      <c r="R944" s="267"/>
      <c r="S944" s="267"/>
      <c r="T944" s="267"/>
      <c r="U944" s="267"/>
      <c r="V944" s="267"/>
      <c r="W944" s="267"/>
      <c r="X944" s="267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  <c r="AJ944" s="267"/>
      <c r="AK944" s="267"/>
      <c r="AL944" s="267"/>
      <c r="AM944" s="267"/>
      <c r="AN944" s="267"/>
      <c r="AO944" s="267"/>
      <c r="AP944" s="267"/>
      <c r="AQ944" s="267"/>
      <c r="AR944" s="267"/>
      <c r="AS944" s="267"/>
      <c r="AT944" s="267"/>
      <c r="AU944" s="267"/>
      <c r="AV944" s="267"/>
      <c r="AW944" s="267"/>
      <c r="AX944" s="267"/>
      <c r="AY944" s="267"/>
      <c r="AZ944" s="267"/>
      <c r="BA944" s="267"/>
      <c r="BB944" s="267"/>
      <c r="BC944" s="267"/>
      <c r="BD944" s="267"/>
      <c r="BE944" s="267"/>
      <c r="BF944" s="267"/>
      <c r="BG944" s="267"/>
      <c r="BH944" s="267"/>
      <c r="BI944" s="267"/>
      <c r="BJ944" s="267"/>
      <c r="BK944" s="267"/>
      <c r="BL944" s="267"/>
      <c r="BM944" s="267"/>
      <c r="BN944" s="267"/>
      <c r="BO944" s="267"/>
      <c r="BP944" s="267"/>
      <c r="BQ944" s="267"/>
      <c r="BR944" s="267"/>
      <c r="BS944" s="267"/>
      <c r="BT944" s="267"/>
      <c r="BU944" s="267"/>
      <c r="BV944" s="267"/>
      <c r="BW944" s="267"/>
      <c r="BX944" s="267"/>
      <c r="BY944" s="267"/>
      <c r="BZ944" s="267"/>
    </row>
    <row r="945" spans="1:78">
      <c r="A945" s="267"/>
      <c r="B945" s="267"/>
      <c r="C945" s="267"/>
      <c r="D945" s="267"/>
      <c r="E945" s="293"/>
      <c r="F945" s="293"/>
      <c r="G945" s="293"/>
      <c r="H945" s="267"/>
      <c r="I945" s="267"/>
      <c r="J945" s="267"/>
      <c r="K945" s="267"/>
      <c r="L945" s="267"/>
      <c r="M945" s="267"/>
      <c r="N945" s="267"/>
      <c r="O945" s="267"/>
      <c r="P945" s="267"/>
      <c r="Q945" s="267"/>
      <c r="R945" s="267"/>
      <c r="S945" s="267"/>
      <c r="T945" s="267"/>
      <c r="U945" s="267"/>
      <c r="V945" s="267"/>
      <c r="W945" s="267"/>
      <c r="X945" s="267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  <c r="AJ945" s="267"/>
      <c r="AK945" s="267"/>
      <c r="AL945" s="267"/>
      <c r="AM945" s="267"/>
      <c r="AN945" s="267"/>
      <c r="AO945" s="267"/>
      <c r="AP945" s="267"/>
      <c r="AQ945" s="267"/>
      <c r="AR945" s="267"/>
      <c r="AS945" s="267"/>
      <c r="AT945" s="267"/>
      <c r="AU945" s="267"/>
      <c r="AV945" s="267"/>
      <c r="AW945" s="267"/>
      <c r="AX945" s="267"/>
      <c r="AY945" s="267"/>
      <c r="AZ945" s="267"/>
      <c r="BA945" s="267"/>
      <c r="BB945" s="267"/>
      <c r="BC945" s="267"/>
      <c r="BD945" s="267"/>
      <c r="BE945" s="267"/>
      <c r="BF945" s="267"/>
      <c r="BG945" s="267"/>
      <c r="BH945" s="267"/>
      <c r="BI945" s="267"/>
      <c r="BJ945" s="267"/>
      <c r="BK945" s="267"/>
      <c r="BL945" s="267"/>
      <c r="BM945" s="267"/>
      <c r="BN945" s="267"/>
      <c r="BO945" s="267"/>
      <c r="BP945" s="267"/>
      <c r="BQ945" s="267"/>
      <c r="BR945" s="267"/>
      <c r="BS945" s="267"/>
      <c r="BT945" s="267"/>
      <c r="BU945" s="267"/>
      <c r="BV945" s="267"/>
      <c r="BW945" s="267"/>
      <c r="BX945" s="267"/>
      <c r="BY945" s="267"/>
      <c r="BZ945" s="267"/>
    </row>
    <row r="946" spans="1:78">
      <c r="A946" s="267"/>
      <c r="B946" s="267"/>
      <c r="C946" s="267"/>
      <c r="D946" s="267"/>
      <c r="E946" s="293"/>
      <c r="F946" s="293"/>
      <c r="G946" s="293"/>
      <c r="H946" s="267"/>
      <c r="I946" s="267"/>
      <c r="J946" s="267"/>
      <c r="K946" s="267"/>
      <c r="L946" s="267"/>
      <c r="M946" s="267"/>
      <c r="N946" s="267"/>
      <c r="O946" s="267"/>
      <c r="P946" s="267"/>
      <c r="Q946" s="267"/>
      <c r="R946" s="267"/>
      <c r="S946" s="267"/>
      <c r="T946" s="267"/>
      <c r="U946" s="267"/>
      <c r="V946" s="267"/>
      <c r="W946" s="267"/>
      <c r="X946" s="267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  <c r="AJ946" s="267"/>
      <c r="AK946" s="267"/>
      <c r="AL946" s="267"/>
      <c r="AM946" s="267"/>
      <c r="AN946" s="267"/>
      <c r="AO946" s="267"/>
      <c r="AP946" s="267"/>
      <c r="AQ946" s="267"/>
      <c r="AR946" s="267"/>
      <c r="AS946" s="267"/>
      <c r="AT946" s="267"/>
      <c r="AU946" s="267"/>
      <c r="AV946" s="267"/>
      <c r="AW946" s="267"/>
      <c r="AX946" s="267"/>
      <c r="AY946" s="267"/>
      <c r="AZ946" s="267"/>
      <c r="BA946" s="267"/>
      <c r="BB946" s="267"/>
      <c r="BC946" s="267"/>
      <c r="BD946" s="267"/>
      <c r="BE946" s="267"/>
      <c r="BF946" s="267"/>
      <c r="BG946" s="267"/>
      <c r="BH946" s="267"/>
      <c r="BI946" s="267"/>
      <c r="BJ946" s="267"/>
      <c r="BK946" s="267"/>
      <c r="BL946" s="267"/>
      <c r="BM946" s="267"/>
      <c r="BN946" s="267"/>
      <c r="BO946" s="267"/>
      <c r="BP946" s="267"/>
      <c r="BQ946" s="267"/>
      <c r="BR946" s="267"/>
      <c r="BS946" s="267"/>
      <c r="BT946" s="267"/>
      <c r="BU946" s="267"/>
      <c r="BV946" s="267"/>
      <c r="BW946" s="267"/>
      <c r="BX946" s="267"/>
      <c r="BY946" s="267"/>
      <c r="BZ946" s="267"/>
    </row>
    <row r="947" spans="1:78">
      <c r="A947" s="267"/>
      <c r="B947" s="267"/>
      <c r="C947" s="267"/>
      <c r="D947" s="267"/>
      <c r="E947" s="293"/>
      <c r="F947" s="293"/>
      <c r="G947" s="293"/>
      <c r="H947" s="267"/>
      <c r="I947" s="267"/>
      <c r="J947" s="267"/>
      <c r="K947" s="267"/>
      <c r="L947" s="267"/>
      <c r="M947" s="267"/>
      <c r="N947" s="267"/>
      <c r="O947" s="267"/>
      <c r="P947" s="267"/>
      <c r="Q947" s="267"/>
      <c r="R947" s="267"/>
      <c r="S947" s="267"/>
      <c r="T947" s="267"/>
      <c r="U947" s="267"/>
      <c r="V947" s="267"/>
      <c r="W947" s="267"/>
      <c r="X947" s="267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  <c r="AJ947" s="267"/>
      <c r="AK947" s="267"/>
      <c r="AL947" s="267"/>
      <c r="AM947" s="267"/>
      <c r="AN947" s="267"/>
      <c r="AO947" s="267"/>
      <c r="AP947" s="267"/>
      <c r="AQ947" s="267"/>
      <c r="AR947" s="267"/>
      <c r="AS947" s="267"/>
      <c r="AT947" s="267"/>
      <c r="AU947" s="267"/>
      <c r="AV947" s="267"/>
      <c r="AW947" s="267"/>
      <c r="AX947" s="267"/>
      <c r="AY947" s="267"/>
      <c r="AZ947" s="267"/>
      <c r="BA947" s="267"/>
      <c r="BB947" s="267"/>
      <c r="BC947" s="267"/>
      <c r="BD947" s="267"/>
      <c r="BE947" s="267"/>
      <c r="BF947" s="267"/>
      <c r="BG947" s="267"/>
      <c r="BH947" s="267"/>
      <c r="BI947" s="267"/>
      <c r="BJ947" s="267"/>
      <c r="BK947" s="267"/>
      <c r="BL947" s="267"/>
      <c r="BM947" s="267"/>
      <c r="BN947" s="267"/>
      <c r="BO947" s="267"/>
      <c r="BP947" s="267"/>
      <c r="BQ947" s="267"/>
      <c r="BR947" s="267"/>
      <c r="BS947" s="267"/>
      <c r="BT947" s="267"/>
      <c r="BU947" s="267"/>
      <c r="BV947" s="267"/>
      <c r="BW947" s="267"/>
      <c r="BX947" s="267"/>
      <c r="BY947" s="267"/>
      <c r="BZ947" s="267"/>
    </row>
    <row r="948" spans="1:78">
      <c r="A948" s="267"/>
      <c r="B948" s="267"/>
      <c r="C948" s="267"/>
      <c r="D948" s="267"/>
      <c r="E948" s="293"/>
      <c r="F948" s="293"/>
      <c r="G948" s="293"/>
      <c r="H948" s="267"/>
      <c r="I948" s="267"/>
      <c r="J948" s="267"/>
      <c r="K948" s="267"/>
      <c r="L948" s="267"/>
      <c r="M948" s="267"/>
      <c r="N948" s="267"/>
      <c r="O948" s="267"/>
      <c r="P948" s="267"/>
      <c r="Q948" s="267"/>
      <c r="R948" s="267"/>
      <c r="S948" s="267"/>
      <c r="T948" s="267"/>
      <c r="U948" s="267"/>
      <c r="V948" s="267"/>
      <c r="W948" s="267"/>
      <c r="X948" s="267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  <c r="AJ948" s="267"/>
      <c r="AK948" s="267"/>
      <c r="AL948" s="267"/>
      <c r="AM948" s="267"/>
      <c r="AN948" s="267"/>
      <c r="AO948" s="267"/>
      <c r="AP948" s="267"/>
      <c r="AQ948" s="267"/>
      <c r="AR948" s="267"/>
      <c r="AS948" s="267"/>
      <c r="AT948" s="267"/>
      <c r="AU948" s="267"/>
      <c r="AV948" s="267"/>
      <c r="AW948" s="267"/>
      <c r="AX948" s="267"/>
      <c r="AY948" s="267"/>
      <c r="AZ948" s="267"/>
      <c r="BA948" s="267"/>
      <c r="BB948" s="267"/>
      <c r="BC948" s="267"/>
      <c r="BD948" s="267"/>
      <c r="BE948" s="267"/>
      <c r="BF948" s="267"/>
      <c r="BG948" s="267"/>
      <c r="BH948" s="267"/>
      <c r="BI948" s="267"/>
      <c r="BJ948" s="267"/>
      <c r="BK948" s="267"/>
      <c r="BL948" s="267"/>
      <c r="BM948" s="267"/>
      <c r="BN948" s="267"/>
      <c r="BO948" s="267"/>
      <c r="BP948" s="267"/>
      <c r="BQ948" s="267"/>
      <c r="BR948" s="267"/>
      <c r="BS948" s="267"/>
      <c r="BT948" s="267"/>
      <c r="BU948" s="267"/>
      <c r="BV948" s="267"/>
      <c r="BW948" s="267"/>
      <c r="BX948" s="267"/>
      <c r="BY948" s="267"/>
      <c r="BZ948" s="267"/>
    </row>
    <row r="949" spans="1:78">
      <c r="A949" s="267"/>
      <c r="B949" s="267"/>
      <c r="C949" s="267"/>
      <c r="D949" s="267"/>
      <c r="E949" s="293"/>
      <c r="F949" s="293"/>
      <c r="G949" s="293"/>
      <c r="H949" s="267"/>
      <c r="I949" s="267"/>
      <c r="J949" s="267"/>
      <c r="K949" s="267"/>
      <c r="L949" s="267"/>
      <c r="M949" s="267"/>
      <c r="N949" s="267"/>
      <c r="O949" s="267"/>
      <c r="P949" s="267"/>
      <c r="Q949" s="267"/>
      <c r="R949" s="267"/>
      <c r="S949" s="267"/>
      <c r="T949" s="267"/>
      <c r="U949" s="267"/>
      <c r="V949" s="267"/>
      <c r="W949" s="267"/>
      <c r="X949" s="267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  <c r="AJ949" s="267"/>
      <c r="AK949" s="267"/>
      <c r="AL949" s="267"/>
      <c r="AM949" s="267"/>
      <c r="AN949" s="267"/>
      <c r="AO949" s="267"/>
      <c r="AP949" s="267"/>
      <c r="AQ949" s="267"/>
      <c r="AR949" s="267"/>
      <c r="AS949" s="267"/>
      <c r="AT949" s="267"/>
      <c r="AU949" s="267"/>
      <c r="AV949" s="267"/>
      <c r="AW949" s="267"/>
      <c r="AX949" s="267"/>
      <c r="AY949" s="267"/>
      <c r="AZ949" s="267"/>
      <c r="BA949" s="267"/>
      <c r="BB949" s="267"/>
      <c r="BC949" s="267"/>
      <c r="BD949" s="267"/>
      <c r="BE949" s="267"/>
      <c r="BF949" s="267"/>
      <c r="BG949" s="267"/>
      <c r="BH949" s="267"/>
      <c r="BI949" s="267"/>
      <c r="BJ949" s="267"/>
      <c r="BK949" s="267"/>
      <c r="BL949" s="267"/>
      <c r="BM949" s="267"/>
      <c r="BN949" s="267"/>
      <c r="BO949" s="267"/>
      <c r="BP949" s="267"/>
      <c r="BQ949" s="267"/>
      <c r="BR949" s="267"/>
      <c r="BS949" s="267"/>
      <c r="BT949" s="267"/>
      <c r="BU949" s="267"/>
      <c r="BV949" s="267"/>
      <c r="BW949" s="267"/>
      <c r="BX949" s="267"/>
      <c r="BY949" s="267"/>
      <c r="BZ949" s="267"/>
    </row>
    <row r="950" spans="1:78">
      <c r="A950" s="267"/>
      <c r="B950" s="267"/>
      <c r="C950" s="267"/>
      <c r="D950" s="267"/>
      <c r="E950" s="293"/>
      <c r="F950" s="293"/>
      <c r="G950" s="293"/>
      <c r="H950" s="267"/>
      <c r="I950" s="267"/>
      <c r="J950" s="267"/>
      <c r="K950" s="267"/>
      <c r="L950" s="267"/>
      <c r="M950" s="267"/>
      <c r="N950" s="267"/>
      <c r="O950" s="267"/>
      <c r="P950" s="267"/>
      <c r="Q950" s="267"/>
      <c r="R950" s="267"/>
      <c r="S950" s="267"/>
      <c r="T950" s="267"/>
      <c r="U950" s="267"/>
      <c r="V950" s="267"/>
      <c r="W950" s="267"/>
      <c r="X950" s="267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  <c r="AJ950" s="267"/>
      <c r="AK950" s="267"/>
      <c r="AL950" s="267"/>
      <c r="AM950" s="267"/>
      <c r="AN950" s="267"/>
      <c r="AO950" s="267"/>
      <c r="AP950" s="267"/>
      <c r="AQ950" s="267"/>
      <c r="AR950" s="267"/>
      <c r="AS950" s="267"/>
      <c r="AT950" s="267"/>
      <c r="AU950" s="267"/>
      <c r="AV950" s="267"/>
      <c r="AW950" s="267"/>
      <c r="AX950" s="267"/>
      <c r="AY950" s="267"/>
      <c r="AZ950" s="267"/>
      <c r="BA950" s="267"/>
      <c r="BB950" s="267"/>
      <c r="BC950" s="267"/>
      <c r="BD950" s="267"/>
      <c r="BE950" s="267"/>
      <c r="BF950" s="267"/>
      <c r="BG950" s="267"/>
      <c r="BH950" s="267"/>
      <c r="BI950" s="267"/>
      <c r="BJ950" s="267"/>
      <c r="BK950" s="267"/>
      <c r="BL950" s="267"/>
      <c r="BM950" s="267"/>
      <c r="BN950" s="267"/>
      <c r="BO950" s="267"/>
      <c r="BP950" s="267"/>
      <c r="BQ950" s="267"/>
      <c r="BR950" s="267"/>
      <c r="BS950" s="267"/>
      <c r="BT950" s="267"/>
      <c r="BU950" s="267"/>
      <c r="BV950" s="267"/>
      <c r="BW950" s="267"/>
      <c r="BX950" s="267"/>
      <c r="BY950" s="267"/>
      <c r="BZ950" s="267"/>
    </row>
    <row r="951" spans="1:78">
      <c r="A951" s="267"/>
      <c r="B951" s="267"/>
      <c r="C951" s="267"/>
      <c r="D951" s="267"/>
      <c r="E951" s="293"/>
      <c r="F951" s="293"/>
      <c r="G951" s="293"/>
      <c r="H951" s="267"/>
      <c r="I951" s="267"/>
      <c r="J951" s="267"/>
      <c r="K951" s="267"/>
      <c r="L951" s="267"/>
      <c r="M951" s="267"/>
      <c r="N951" s="267"/>
      <c r="O951" s="267"/>
      <c r="P951" s="267"/>
      <c r="Q951" s="267"/>
      <c r="R951" s="267"/>
      <c r="S951" s="267"/>
      <c r="T951" s="267"/>
      <c r="U951" s="267"/>
      <c r="V951" s="267"/>
      <c r="W951" s="267"/>
      <c r="X951" s="267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  <c r="AJ951" s="267"/>
      <c r="AK951" s="267"/>
      <c r="AL951" s="267"/>
      <c r="AM951" s="267"/>
      <c r="AN951" s="267"/>
      <c r="AO951" s="267"/>
      <c r="AP951" s="267"/>
      <c r="AQ951" s="267"/>
      <c r="AR951" s="267"/>
      <c r="AS951" s="267"/>
      <c r="AT951" s="267"/>
      <c r="AU951" s="267"/>
      <c r="AV951" s="267"/>
      <c r="AW951" s="267"/>
      <c r="AX951" s="267"/>
      <c r="AY951" s="267"/>
      <c r="AZ951" s="267"/>
      <c r="BA951" s="267"/>
      <c r="BB951" s="267"/>
      <c r="BC951" s="267"/>
      <c r="BD951" s="267"/>
      <c r="BE951" s="267"/>
      <c r="BF951" s="267"/>
      <c r="BG951" s="267"/>
      <c r="BH951" s="267"/>
      <c r="BI951" s="267"/>
      <c r="BJ951" s="267"/>
      <c r="BK951" s="267"/>
      <c r="BL951" s="267"/>
      <c r="BM951" s="267"/>
      <c r="BN951" s="267"/>
      <c r="BO951" s="267"/>
      <c r="BP951" s="267"/>
      <c r="BQ951" s="267"/>
      <c r="BR951" s="267"/>
      <c r="BS951" s="267"/>
      <c r="BT951" s="267"/>
      <c r="BU951" s="267"/>
      <c r="BV951" s="267"/>
      <c r="BW951" s="267"/>
      <c r="BX951" s="267"/>
      <c r="BY951" s="267"/>
      <c r="BZ951" s="267"/>
    </row>
    <row r="952" spans="1:78">
      <c r="A952" s="267"/>
      <c r="B952" s="267"/>
      <c r="C952" s="267"/>
      <c r="D952" s="267"/>
      <c r="E952" s="293"/>
      <c r="F952" s="293"/>
      <c r="G952" s="293"/>
      <c r="H952" s="267"/>
      <c r="I952" s="267"/>
      <c r="J952" s="267"/>
      <c r="K952" s="267"/>
      <c r="L952" s="267"/>
      <c r="M952" s="267"/>
      <c r="N952" s="267"/>
      <c r="O952" s="267"/>
      <c r="P952" s="267"/>
      <c r="Q952" s="267"/>
      <c r="R952" s="267"/>
      <c r="S952" s="267"/>
      <c r="T952" s="267"/>
      <c r="U952" s="267"/>
      <c r="V952" s="267"/>
      <c r="W952" s="267"/>
      <c r="X952" s="267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  <c r="AJ952" s="267"/>
      <c r="AK952" s="267"/>
      <c r="AL952" s="267"/>
      <c r="AM952" s="267"/>
      <c r="AN952" s="267"/>
      <c r="AO952" s="267"/>
      <c r="AP952" s="267"/>
      <c r="AQ952" s="267"/>
      <c r="AR952" s="267"/>
      <c r="AS952" s="267"/>
      <c r="AT952" s="267"/>
      <c r="AU952" s="267"/>
      <c r="AV952" s="267"/>
      <c r="AW952" s="267"/>
      <c r="AX952" s="267"/>
      <c r="AY952" s="267"/>
      <c r="AZ952" s="267"/>
      <c r="BA952" s="267"/>
      <c r="BB952" s="267"/>
      <c r="BC952" s="267"/>
      <c r="BD952" s="267"/>
      <c r="BE952" s="267"/>
      <c r="BF952" s="267"/>
      <c r="BG952" s="267"/>
      <c r="BH952" s="267"/>
      <c r="BI952" s="267"/>
      <c r="BJ952" s="267"/>
      <c r="BK952" s="267"/>
      <c r="BL952" s="267"/>
      <c r="BM952" s="267"/>
      <c r="BN952" s="267"/>
      <c r="BO952" s="267"/>
      <c r="BP952" s="267"/>
      <c r="BQ952" s="267"/>
      <c r="BR952" s="267"/>
      <c r="BS952" s="267"/>
      <c r="BT952" s="267"/>
      <c r="BU952" s="267"/>
      <c r="BV952" s="267"/>
      <c r="BW952" s="267"/>
      <c r="BX952" s="267"/>
      <c r="BY952" s="267"/>
      <c r="BZ952" s="267"/>
    </row>
    <row r="953" spans="1:78">
      <c r="A953" s="267"/>
      <c r="B953" s="267"/>
      <c r="C953" s="267"/>
      <c r="D953" s="267"/>
      <c r="E953" s="293"/>
      <c r="F953" s="293"/>
      <c r="G953" s="293"/>
      <c r="H953" s="267"/>
      <c r="I953" s="267"/>
      <c r="J953" s="267"/>
      <c r="K953" s="267"/>
      <c r="L953" s="267"/>
      <c r="M953" s="267"/>
      <c r="N953" s="267"/>
      <c r="O953" s="267"/>
      <c r="P953" s="267"/>
      <c r="Q953" s="267"/>
      <c r="R953" s="267"/>
      <c r="S953" s="267"/>
      <c r="T953" s="267"/>
      <c r="U953" s="267"/>
      <c r="V953" s="267"/>
      <c r="W953" s="267"/>
      <c r="X953" s="267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  <c r="AJ953" s="267"/>
      <c r="AK953" s="267"/>
      <c r="AL953" s="267"/>
      <c r="AM953" s="267"/>
      <c r="AN953" s="267"/>
      <c r="AO953" s="267"/>
      <c r="AP953" s="267"/>
      <c r="AQ953" s="267"/>
      <c r="AR953" s="267"/>
      <c r="AS953" s="267"/>
      <c r="AT953" s="267"/>
      <c r="AU953" s="267"/>
      <c r="AV953" s="267"/>
      <c r="AW953" s="267"/>
      <c r="AX953" s="267"/>
      <c r="AY953" s="267"/>
      <c r="AZ953" s="267"/>
      <c r="BA953" s="267"/>
      <c r="BB953" s="267"/>
      <c r="BC953" s="267"/>
      <c r="BD953" s="267"/>
      <c r="BE953" s="267"/>
      <c r="BF953" s="267"/>
      <c r="BG953" s="267"/>
      <c r="BH953" s="267"/>
      <c r="BI953" s="267"/>
      <c r="BJ953" s="267"/>
      <c r="BK953" s="267"/>
      <c r="BL953" s="267"/>
      <c r="BM953" s="267"/>
      <c r="BN953" s="267"/>
      <c r="BO953" s="267"/>
      <c r="BP953" s="267"/>
      <c r="BQ953" s="267"/>
      <c r="BR953" s="267"/>
      <c r="BS953" s="267"/>
      <c r="BT953" s="267"/>
      <c r="BU953" s="267"/>
      <c r="BV953" s="267"/>
      <c r="BW953" s="267"/>
      <c r="BX953" s="267"/>
      <c r="BY953" s="267"/>
      <c r="BZ953" s="267"/>
    </row>
    <row r="954" spans="1:78">
      <c r="A954" s="267"/>
      <c r="B954" s="267"/>
      <c r="C954" s="267"/>
      <c r="D954" s="267"/>
      <c r="E954" s="293"/>
      <c r="F954" s="293"/>
      <c r="G954" s="293"/>
      <c r="H954" s="267"/>
      <c r="I954" s="267"/>
      <c r="J954" s="267"/>
      <c r="K954" s="267"/>
      <c r="L954" s="267"/>
      <c r="M954" s="267"/>
      <c r="N954" s="267"/>
      <c r="O954" s="267"/>
      <c r="P954" s="267"/>
      <c r="Q954" s="267"/>
      <c r="R954" s="267"/>
      <c r="S954" s="267"/>
      <c r="T954" s="267"/>
      <c r="U954" s="267"/>
      <c r="V954" s="267"/>
      <c r="W954" s="267"/>
      <c r="X954" s="267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  <c r="AJ954" s="267"/>
      <c r="AK954" s="267"/>
      <c r="AL954" s="267"/>
      <c r="AM954" s="267"/>
      <c r="AN954" s="267"/>
      <c r="AO954" s="267"/>
      <c r="AP954" s="267"/>
      <c r="AQ954" s="267"/>
      <c r="AR954" s="267"/>
      <c r="AS954" s="267"/>
      <c r="AT954" s="267"/>
      <c r="AU954" s="267"/>
      <c r="AV954" s="267"/>
      <c r="AW954" s="267"/>
      <c r="AX954" s="267"/>
      <c r="AY954" s="267"/>
      <c r="AZ954" s="267"/>
      <c r="BA954" s="267"/>
      <c r="BB954" s="267"/>
      <c r="BC954" s="267"/>
      <c r="BD954" s="267"/>
      <c r="BE954" s="267"/>
      <c r="BF954" s="267"/>
      <c r="BG954" s="267"/>
      <c r="BH954" s="267"/>
      <c r="BI954" s="267"/>
      <c r="BJ954" s="267"/>
      <c r="BK954" s="267"/>
      <c r="BL954" s="267"/>
      <c r="BM954" s="267"/>
      <c r="BN954" s="267"/>
      <c r="BO954" s="267"/>
      <c r="BP954" s="267"/>
      <c r="BQ954" s="267"/>
      <c r="BR954" s="267"/>
      <c r="BS954" s="267"/>
      <c r="BT954" s="267"/>
      <c r="BU954" s="267"/>
      <c r="BV954" s="267"/>
      <c r="BW954" s="267"/>
      <c r="BX954" s="267"/>
      <c r="BY954" s="267"/>
      <c r="BZ954" s="267"/>
    </row>
    <row r="955" spans="1:78">
      <c r="A955" s="267"/>
      <c r="B955" s="267"/>
      <c r="C955" s="267"/>
      <c r="D955" s="267"/>
      <c r="E955" s="293"/>
      <c r="F955" s="293"/>
      <c r="G955" s="293"/>
      <c r="H955" s="267"/>
      <c r="I955" s="267"/>
      <c r="J955" s="267"/>
      <c r="K955" s="267"/>
      <c r="L955" s="267"/>
      <c r="M955" s="267"/>
      <c r="N955" s="267"/>
      <c r="O955" s="267"/>
      <c r="P955" s="267"/>
      <c r="Q955" s="267"/>
      <c r="R955" s="267"/>
      <c r="S955" s="267"/>
      <c r="T955" s="267"/>
      <c r="U955" s="267"/>
      <c r="V955" s="267"/>
      <c r="W955" s="267"/>
      <c r="X955" s="267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  <c r="AJ955" s="267"/>
      <c r="AK955" s="267"/>
      <c r="AL955" s="267"/>
      <c r="AM955" s="267"/>
      <c r="AN955" s="267"/>
      <c r="AO955" s="267"/>
      <c r="AP955" s="267"/>
      <c r="AQ955" s="267"/>
      <c r="AR955" s="267"/>
      <c r="AS955" s="267"/>
      <c r="AT955" s="267"/>
      <c r="AU955" s="267"/>
      <c r="AV955" s="267"/>
      <c r="AW955" s="267"/>
      <c r="AX955" s="267"/>
      <c r="AY955" s="267"/>
      <c r="AZ955" s="267"/>
      <c r="BA955" s="267"/>
      <c r="BB955" s="267"/>
      <c r="BC955" s="267"/>
      <c r="BD955" s="267"/>
      <c r="BE955" s="267"/>
      <c r="BF955" s="267"/>
      <c r="BG955" s="267"/>
      <c r="BH955" s="267"/>
      <c r="BI955" s="267"/>
      <c r="BJ955" s="267"/>
      <c r="BK955" s="267"/>
      <c r="BL955" s="267"/>
      <c r="BM955" s="267"/>
      <c r="BN955" s="267"/>
      <c r="BO955" s="267"/>
      <c r="BP955" s="267"/>
      <c r="BQ955" s="267"/>
      <c r="BR955" s="267"/>
      <c r="BS955" s="267"/>
      <c r="BT955" s="267"/>
      <c r="BU955" s="267"/>
      <c r="BV955" s="267"/>
      <c r="BW955" s="267"/>
      <c r="BX955" s="267"/>
      <c r="BY955" s="267"/>
      <c r="BZ955" s="267"/>
    </row>
    <row r="956" spans="1:78">
      <c r="A956" s="267"/>
      <c r="B956" s="267"/>
      <c r="C956" s="267"/>
      <c r="D956" s="267"/>
      <c r="E956" s="293"/>
      <c r="F956" s="293"/>
      <c r="G956" s="293"/>
      <c r="H956" s="267"/>
      <c r="I956" s="267"/>
      <c r="J956" s="267"/>
      <c r="K956" s="267"/>
      <c r="L956" s="267"/>
      <c r="M956" s="267"/>
      <c r="N956" s="267"/>
      <c r="O956" s="267"/>
      <c r="P956" s="267"/>
      <c r="Q956" s="267"/>
      <c r="R956" s="267"/>
      <c r="S956" s="267"/>
      <c r="T956" s="267"/>
      <c r="U956" s="267"/>
      <c r="V956" s="267"/>
      <c r="W956" s="267"/>
      <c r="X956" s="267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  <c r="AJ956" s="267"/>
      <c r="AK956" s="267"/>
      <c r="AL956" s="267"/>
      <c r="AM956" s="267"/>
      <c r="AN956" s="267"/>
      <c r="AO956" s="267"/>
      <c r="AP956" s="267"/>
      <c r="AQ956" s="267"/>
      <c r="AR956" s="267"/>
      <c r="AS956" s="267"/>
      <c r="AT956" s="267"/>
      <c r="AU956" s="267"/>
      <c r="AV956" s="267"/>
      <c r="AW956" s="267"/>
      <c r="AX956" s="267"/>
      <c r="AY956" s="267"/>
      <c r="AZ956" s="267"/>
      <c r="BA956" s="267"/>
      <c r="BB956" s="267"/>
      <c r="BC956" s="267"/>
      <c r="BD956" s="267"/>
      <c r="BE956" s="267"/>
      <c r="BF956" s="267"/>
      <c r="BG956" s="267"/>
      <c r="BH956" s="267"/>
      <c r="BI956" s="267"/>
      <c r="BJ956" s="267"/>
      <c r="BK956" s="267"/>
      <c r="BL956" s="267"/>
      <c r="BM956" s="267"/>
      <c r="BN956" s="267"/>
      <c r="BO956" s="267"/>
      <c r="BP956" s="267"/>
      <c r="BQ956" s="267"/>
      <c r="BR956" s="267"/>
      <c r="BS956" s="267"/>
      <c r="BT956" s="267"/>
      <c r="BU956" s="267"/>
      <c r="BV956" s="267"/>
      <c r="BW956" s="267"/>
      <c r="BX956" s="267"/>
      <c r="BY956" s="267"/>
      <c r="BZ956" s="267"/>
    </row>
    <row r="957" spans="1:78">
      <c r="A957" s="267"/>
      <c r="B957" s="267"/>
      <c r="C957" s="267"/>
      <c r="D957" s="267"/>
      <c r="E957" s="293"/>
      <c r="F957" s="293"/>
      <c r="G957" s="293"/>
      <c r="H957" s="267"/>
      <c r="I957" s="267"/>
      <c r="J957" s="267"/>
      <c r="K957" s="267"/>
      <c r="L957" s="267"/>
      <c r="M957" s="267"/>
      <c r="N957" s="267"/>
      <c r="O957" s="267"/>
      <c r="P957" s="267"/>
      <c r="Q957" s="267"/>
      <c r="R957" s="267"/>
      <c r="S957" s="267"/>
      <c r="T957" s="267"/>
      <c r="U957" s="267"/>
      <c r="V957" s="267"/>
      <c r="W957" s="267"/>
      <c r="X957" s="267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  <c r="AJ957" s="267"/>
      <c r="AK957" s="267"/>
      <c r="AL957" s="267"/>
      <c r="AM957" s="267"/>
      <c r="AN957" s="267"/>
      <c r="AO957" s="267"/>
      <c r="AP957" s="267"/>
      <c r="AQ957" s="267"/>
      <c r="AR957" s="267"/>
      <c r="AS957" s="267"/>
      <c r="AT957" s="267"/>
      <c r="AU957" s="267"/>
      <c r="AV957" s="267"/>
      <c r="AW957" s="267"/>
      <c r="AX957" s="267"/>
      <c r="AY957" s="267"/>
      <c r="AZ957" s="267"/>
      <c r="BA957" s="267"/>
      <c r="BB957" s="267"/>
      <c r="BC957" s="267"/>
      <c r="BD957" s="267"/>
      <c r="BE957" s="267"/>
      <c r="BF957" s="267"/>
      <c r="BG957" s="267"/>
      <c r="BH957" s="267"/>
      <c r="BI957" s="267"/>
      <c r="BJ957" s="267"/>
      <c r="BK957" s="267"/>
      <c r="BL957" s="267"/>
      <c r="BM957" s="267"/>
      <c r="BN957" s="267"/>
      <c r="BO957" s="267"/>
      <c r="BP957" s="267"/>
      <c r="BQ957" s="267"/>
      <c r="BR957" s="267"/>
      <c r="BS957" s="267"/>
      <c r="BT957" s="267"/>
      <c r="BU957" s="267"/>
      <c r="BV957" s="267"/>
      <c r="BW957" s="267"/>
      <c r="BX957" s="267"/>
      <c r="BY957" s="267"/>
      <c r="BZ957" s="267"/>
    </row>
    <row r="958" spans="1:78">
      <c r="A958" s="267"/>
      <c r="B958" s="267"/>
      <c r="C958" s="267"/>
      <c r="D958" s="267"/>
      <c r="E958" s="293"/>
      <c r="F958" s="293"/>
      <c r="G958" s="293"/>
      <c r="H958" s="267"/>
      <c r="I958" s="267"/>
      <c r="J958" s="267"/>
      <c r="K958" s="267"/>
      <c r="L958" s="267"/>
      <c r="M958" s="267"/>
      <c r="N958" s="267"/>
      <c r="O958" s="267"/>
      <c r="P958" s="267"/>
      <c r="Q958" s="267"/>
      <c r="R958" s="267"/>
      <c r="S958" s="267"/>
      <c r="T958" s="267"/>
      <c r="U958" s="267"/>
      <c r="V958" s="267"/>
      <c r="W958" s="267"/>
      <c r="X958" s="267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  <c r="AJ958" s="267"/>
      <c r="AK958" s="267"/>
      <c r="AL958" s="267"/>
      <c r="AM958" s="267"/>
      <c r="AN958" s="267"/>
      <c r="AO958" s="267"/>
      <c r="AP958" s="267"/>
      <c r="AQ958" s="267"/>
      <c r="AR958" s="267"/>
      <c r="AS958" s="267"/>
      <c r="AT958" s="267"/>
      <c r="AU958" s="267"/>
      <c r="AV958" s="267"/>
      <c r="AW958" s="267"/>
      <c r="AX958" s="267"/>
      <c r="AY958" s="267"/>
      <c r="AZ958" s="267"/>
      <c r="BA958" s="267"/>
      <c r="BB958" s="267"/>
      <c r="BC958" s="267"/>
      <c r="BD958" s="267"/>
      <c r="BE958" s="267"/>
      <c r="BF958" s="267"/>
      <c r="BG958" s="267"/>
      <c r="BH958" s="267"/>
      <c r="BI958" s="267"/>
      <c r="BJ958" s="267"/>
      <c r="BK958" s="267"/>
      <c r="BL958" s="267"/>
      <c r="BM958" s="267"/>
      <c r="BN958" s="267"/>
      <c r="BO958" s="267"/>
      <c r="BP958" s="267"/>
      <c r="BQ958" s="267"/>
      <c r="BR958" s="267"/>
      <c r="BS958" s="267"/>
      <c r="BT958" s="267"/>
      <c r="BU958" s="267"/>
      <c r="BV958" s="267"/>
      <c r="BW958" s="267"/>
      <c r="BX958" s="267"/>
      <c r="BY958" s="267"/>
      <c r="BZ958" s="267"/>
    </row>
    <row r="959" spans="1:78">
      <c r="A959" s="267"/>
      <c r="B959" s="267"/>
      <c r="C959" s="267"/>
      <c r="D959" s="267"/>
      <c r="E959" s="293"/>
      <c r="F959" s="293"/>
      <c r="G959" s="293"/>
      <c r="H959" s="267"/>
      <c r="I959" s="267"/>
      <c r="J959" s="267"/>
      <c r="K959" s="267"/>
      <c r="L959" s="267"/>
      <c r="M959" s="267"/>
      <c r="N959" s="267"/>
      <c r="O959" s="267"/>
      <c r="P959" s="267"/>
      <c r="Q959" s="267"/>
      <c r="R959" s="267"/>
      <c r="S959" s="267"/>
      <c r="T959" s="267"/>
      <c r="U959" s="267"/>
      <c r="V959" s="267"/>
      <c r="W959" s="267"/>
      <c r="X959" s="267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  <c r="AJ959" s="267"/>
      <c r="AK959" s="267"/>
      <c r="AL959" s="267"/>
      <c r="AM959" s="267"/>
      <c r="AN959" s="267"/>
      <c r="AO959" s="267"/>
      <c r="AP959" s="267"/>
      <c r="AQ959" s="267"/>
      <c r="AR959" s="267"/>
      <c r="AS959" s="267"/>
      <c r="AT959" s="267"/>
      <c r="AU959" s="267"/>
      <c r="AV959" s="267"/>
      <c r="AW959" s="267"/>
      <c r="AX959" s="267"/>
      <c r="AY959" s="267"/>
      <c r="AZ959" s="267"/>
      <c r="BA959" s="267"/>
      <c r="BB959" s="267"/>
      <c r="BC959" s="267"/>
      <c r="BD959" s="267"/>
      <c r="BE959" s="267"/>
      <c r="BF959" s="267"/>
      <c r="BG959" s="267"/>
      <c r="BH959" s="267"/>
      <c r="BI959" s="267"/>
      <c r="BJ959" s="267"/>
      <c r="BK959" s="267"/>
      <c r="BL959" s="267"/>
      <c r="BM959" s="267"/>
      <c r="BN959" s="267"/>
      <c r="BO959" s="267"/>
      <c r="BP959" s="267"/>
      <c r="BQ959" s="267"/>
      <c r="BR959" s="267"/>
      <c r="BS959" s="267"/>
      <c r="BT959" s="267"/>
      <c r="BU959" s="267"/>
      <c r="BV959" s="267"/>
      <c r="BW959" s="267"/>
      <c r="BX959" s="267"/>
      <c r="BY959" s="267"/>
      <c r="BZ959" s="267"/>
    </row>
    <row r="960" spans="1:78">
      <c r="A960" s="267"/>
      <c r="B960" s="267"/>
      <c r="C960" s="267"/>
      <c r="D960" s="267"/>
      <c r="E960" s="293"/>
      <c r="F960" s="293"/>
      <c r="G960" s="293"/>
      <c r="H960" s="267"/>
      <c r="I960" s="267"/>
      <c r="J960" s="267"/>
      <c r="K960" s="267"/>
      <c r="L960" s="267"/>
      <c r="M960" s="267"/>
      <c r="N960" s="267"/>
      <c r="O960" s="267"/>
      <c r="P960" s="267"/>
      <c r="Q960" s="267"/>
      <c r="R960" s="267"/>
      <c r="S960" s="267"/>
      <c r="T960" s="267"/>
      <c r="U960" s="267"/>
      <c r="V960" s="267"/>
      <c r="W960" s="267"/>
      <c r="X960" s="267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  <c r="AJ960" s="267"/>
      <c r="AK960" s="267"/>
      <c r="AL960" s="267"/>
      <c r="AM960" s="267"/>
      <c r="AN960" s="267"/>
      <c r="AO960" s="267"/>
      <c r="AP960" s="267"/>
      <c r="AQ960" s="267"/>
      <c r="AR960" s="267"/>
      <c r="AS960" s="267"/>
      <c r="AT960" s="267"/>
      <c r="AU960" s="267"/>
      <c r="AV960" s="267"/>
      <c r="AW960" s="267"/>
      <c r="AX960" s="267"/>
      <c r="AY960" s="267"/>
      <c r="AZ960" s="267"/>
      <c r="BA960" s="267"/>
      <c r="BB960" s="267"/>
      <c r="BC960" s="267"/>
      <c r="BD960" s="267"/>
      <c r="BE960" s="267"/>
      <c r="BF960" s="267"/>
      <c r="BG960" s="267"/>
      <c r="BH960" s="267"/>
      <c r="BI960" s="267"/>
      <c r="BJ960" s="267"/>
      <c r="BK960" s="267"/>
      <c r="BL960" s="267"/>
      <c r="BM960" s="267"/>
      <c r="BN960" s="267"/>
      <c r="BO960" s="267"/>
      <c r="BP960" s="267"/>
      <c r="BQ960" s="267"/>
      <c r="BR960" s="267"/>
      <c r="BS960" s="267"/>
      <c r="BT960" s="267"/>
      <c r="BU960" s="267"/>
      <c r="BV960" s="267"/>
      <c r="BW960" s="267"/>
      <c r="BX960" s="267"/>
      <c r="BY960" s="267"/>
      <c r="BZ960" s="267"/>
    </row>
    <row r="961" spans="1:78">
      <c r="A961" s="267"/>
      <c r="B961" s="267"/>
      <c r="C961" s="267"/>
      <c r="D961" s="267"/>
      <c r="E961" s="293"/>
      <c r="F961" s="293"/>
      <c r="G961" s="293"/>
      <c r="H961" s="267"/>
      <c r="I961" s="267"/>
      <c r="J961" s="267"/>
      <c r="K961" s="267"/>
      <c r="L961" s="267"/>
      <c r="M961" s="267"/>
      <c r="N961" s="267"/>
      <c r="O961" s="267"/>
      <c r="P961" s="267"/>
      <c r="Q961" s="267"/>
      <c r="R961" s="267"/>
      <c r="S961" s="267"/>
      <c r="T961" s="267"/>
      <c r="U961" s="267"/>
      <c r="V961" s="267"/>
      <c r="W961" s="267"/>
      <c r="X961" s="267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  <c r="AJ961" s="267"/>
      <c r="AK961" s="267"/>
      <c r="AL961" s="267"/>
      <c r="AM961" s="267"/>
      <c r="AN961" s="267"/>
      <c r="AO961" s="267"/>
      <c r="AP961" s="267"/>
      <c r="AQ961" s="267"/>
      <c r="AR961" s="267"/>
      <c r="AS961" s="267"/>
      <c r="AT961" s="267"/>
      <c r="AU961" s="267"/>
      <c r="AV961" s="267"/>
      <c r="AW961" s="267"/>
      <c r="AX961" s="267"/>
      <c r="AY961" s="267"/>
      <c r="AZ961" s="267"/>
      <c r="BA961" s="267"/>
      <c r="BB961" s="267"/>
      <c r="BC961" s="267"/>
      <c r="BD961" s="267"/>
      <c r="BE961" s="267"/>
      <c r="BF961" s="267"/>
      <c r="BG961" s="267"/>
      <c r="BH961" s="267"/>
      <c r="BI961" s="267"/>
      <c r="BJ961" s="267"/>
      <c r="BK961" s="267"/>
      <c r="BL961" s="267"/>
      <c r="BM961" s="267"/>
      <c r="BN961" s="267"/>
      <c r="BO961" s="267"/>
      <c r="BP961" s="267"/>
      <c r="BQ961" s="267"/>
      <c r="BR961" s="267"/>
      <c r="BS961" s="267"/>
      <c r="BT961" s="267"/>
      <c r="BU961" s="267"/>
      <c r="BV961" s="267"/>
      <c r="BW961" s="267"/>
      <c r="BX961" s="267"/>
      <c r="BY961" s="267"/>
      <c r="BZ961" s="267"/>
    </row>
    <row r="962" spans="1:78">
      <c r="A962" s="267"/>
      <c r="B962" s="267"/>
      <c r="C962" s="267"/>
      <c r="D962" s="267"/>
      <c r="E962" s="293"/>
      <c r="F962" s="293"/>
      <c r="G962" s="293"/>
      <c r="H962" s="267"/>
      <c r="I962" s="267"/>
      <c r="J962" s="267"/>
      <c r="K962" s="267"/>
      <c r="L962" s="267"/>
      <c r="M962" s="267"/>
      <c r="N962" s="267"/>
      <c r="O962" s="267"/>
      <c r="P962" s="267"/>
      <c r="Q962" s="267"/>
      <c r="R962" s="267"/>
      <c r="S962" s="267"/>
      <c r="T962" s="267"/>
      <c r="U962" s="267"/>
      <c r="V962" s="267"/>
      <c r="W962" s="267"/>
      <c r="X962" s="267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  <c r="AJ962" s="267"/>
      <c r="AK962" s="267"/>
      <c r="AL962" s="267"/>
      <c r="AM962" s="267"/>
      <c r="AN962" s="267"/>
      <c r="AO962" s="267"/>
      <c r="AP962" s="267"/>
      <c r="AQ962" s="267"/>
      <c r="AR962" s="267"/>
      <c r="AS962" s="267"/>
      <c r="AT962" s="267"/>
      <c r="AU962" s="267"/>
      <c r="AV962" s="267"/>
      <c r="AW962" s="267"/>
      <c r="AX962" s="267"/>
      <c r="AY962" s="267"/>
      <c r="AZ962" s="267"/>
      <c r="BA962" s="267"/>
      <c r="BB962" s="267"/>
      <c r="BC962" s="267"/>
      <c r="BD962" s="267"/>
      <c r="BE962" s="267"/>
      <c r="BF962" s="267"/>
      <c r="BG962" s="267"/>
      <c r="BH962" s="267"/>
      <c r="BI962" s="267"/>
      <c r="BJ962" s="267"/>
      <c r="BK962" s="267"/>
      <c r="BL962" s="267"/>
      <c r="BM962" s="267"/>
      <c r="BN962" s="267"/>
      <c r="BO962" s="267"/>
      <c r="BP962" s="267"/>
      <c r="BQ962" s="267"/>
      <c r="BR962" s="267"/>
      <c r="BS962" s="267"/>
      <c r="BT962" s="267"/>
      <c r="BU962" s="267"/>
      <c r="BV962" s="267"/>
      <c r="BW962" s="267"/>
      <c r="BX962" s="267"/>
      <c r="BY962" s="267"/>
      <c r="BZ962" s="267"/>
    </row>
    <row r="963" spans="1:78">
      <c r="A963" s="267"/>
      <c r="B963" s="267"/>
      <c r="C963" s="267"/>
      <c r="D963" s="267"/>
      <c r="E963" s="293"/>
      <c r="F963" s="293"/>
      <c r="G963" s="293"/>
      <c r="H963" s="267"/>
      <c r="I963" s="267"/>
      <c r="J963" s="267"/>
      <c r="K963" s="267"/>
      <c r="L963" s="267"/>
      <c r="M963" s="267"/>
      <c r="N963" s="267"/>
      <c r="O963" s="267"/>
      <c r="P963" s="267"/>
      <c r="Q963" s="267"/>
      <c r="R963" s="267"/>
      <c r="S963" s="267"/>
      <c r="T963" s="267"/>
      <c r="U963" s="267"/>
      <c r="V963" s="267"/>
      <c r="W963" s="267"/>
      <c r="X963" s="267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  <c r="AJ963" s="267"/>
      <c r="AK963" s="267"/>
      <c r="AL963" s="267"/>
      <c r="AM963" s="267"/>
      <c r="AN963" s="267"/>
      <c r="AO963" s="267"/>
      <c r="AP963" s="267"/>
      <c r="AQ963" s="267"/>
      <c r="AR963" s="267"/>
      <c r="AS963" s="267"/>
      <c r="AT963" s="267"/>
      <c r="AU963" s="267"/>
      <c r="AV963" s="267"/>
      <c r="AW963" s="267"/>
      <c r="AX963" s="267"/>
      <c r="AY963" s="267"/>
      <c r="AZ963" s="267"/>
      <c r="BA963" s="267"/>
      <c r="BB963" s="267"/>
      <c r="BC963" s="267"/>
      <c r="BD963" s="267"/>
      <c r="BE963" s="267"/>
      <c r="BF963" s="267"/>
      <c r="BG963" s="267"/>
      <c r="BH963" s="267"/>
      <c r="BI963" s="267"/>
      <c r="BJ963" s="267"/>
      <c r="BK963" s="267"/>
      <c r="BL963" s="267"/>
      <c r="BM963" s="267"/>
      <c r="BN963" s="267"/>
      <c r="BO963" s="267"/>
      <c r="BP963" s="267"/>
      <c r="BQ963" s="267"/>
      <c r="BR963" s="267"/>
      <c r="BS963" s="267"/>
      <c r="BT963" s="267"/>
      <c r="BU963" s="267"/>
      <c r="BV963" s="267"/>
      <c r="BW963" s="267"/>
      <c r="BX963" s="267"/>
      <c r="BY963" s="267"/>
      <c r="BZ963" s="267"/>
    </row>
    <row r="964" spans="1:78">
      <c r="A964" s="267"/>
      <c r="B964" s="267"/>
      <c r="C964" s="267"/>
      <c r="D964" s="267"/>
      <c r="E964" s="293"/>
      <c r="F964" s="293"/>
      <c r="G964" s="293"/>
      <c r="H964" s="267"/>
      <c r="I964" s="267"/>
      <c r="J964" s="267"/>
      <c r="K964" s="267"/>
      <c r="L964" s="267"/>
      <c r="M964" s="267"/>
      <c r="N964" s="267"/>
      <c r="O964" s="267"/>
      <c r="P964" s="267"/>
      <c r="Q964" s="267"/>
      <c r="R964" s="267"/>
      <c r="S964" s="267"/>
      <c r="T964" s="267"/>
      <c r="U964" s="267"/>
      <c r="V964" s="267"/>
      <c r="W964" s="267"/>
      <c r="X964" s="267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  <c r="AJ964" s="267"/>
      <c r="AK964" s="267"/>
      <c r="AL964" s="267"/>
      <c r="AM964" s="267"/>
      <c r="AN964" s="267"/>
      <c r="AO964" s="267"/>
      <c r="AP964" s="267"/>
      <c r="AQ964" s="267"/>
      <c r="AR964" s="267"/>
      <c r="AS964" s="267"/>
      <c r="AT964" s="267"/>
      <c r="AU964" s="267"/>
      <c r="AV964" s="267"/>
      <c r="AW964" s="267"/>
      <c r="AX964" s="267"/>
      <c r="AY964" s="267"/>
      <c r="AZ964" s="267"/>
      <c r="BA964" s="267"/>
      <c r="BB964" s="267"/>
      <c r="BC964" s="267"/>
      <c r="BD964" s="267"/>
      <c r="BE964" s="267"/>
      <c r="BF964" s="267"/>
      <c r="BG964" s="267"/>
      <c r="BH964" s="267"/>
      <c r="BI964" s="267"/>
      <c r="BJ964" s="267"/>
      <c r="BK964" s="267"/>
      <c r="BL964" s="267"/>
      <c r="BM964" s="267"/>
      <c r="BN964" s="267"/>
      <c r="BO964" s="267"/>
      <c r="BP964" s="267"/>
      <c r="BQ964" s="267"/>
      <c r="BR964" s="267"/>
      <c r="BS964" s="267"/>
      <c r="BT964" s="267"/>
      <c r="BU964" s="267"/>
      <c r="BV964" s="267"/>
      <c r="BW964" s="267"/>
      <c r="BX964" s="267"/>
      <c r="BY964" s="267"/>
      <c r="BZ964" s="267"/>
    </row>
    <row r="965" spans="1:78">
      <c r="A965" s="267"/>
      <c r="B965" s="267"/>
      <c r="C965" s="267"/>
      <c r="D965" s="267"/>
      <c r="E965" s="293"/>
      <c r="F965" s="293"/>
      <c r="G965" s="293"/>
      <c r="H965" s="267"/>
      <c r="I965" s="267"/>
      <c r="J965" s="267"/>
      <c r="K965" s="267"/>
      <c r="L965" s="267"/>
      <c r="M965" s="267"/>
      <c r="N965" s="267"/>
      <c r="O965" s="267"/>
      <c r="P965" s="267"/>
      <c r="Q965" s="267"/>
      <c r="R965" s="267"/>
      <c r="S965" s="267"/>
      <c r="T965" s="267"/>
      <c r="U965" s="267"/>
      <c r="V965" s="267"/>
      <c r="W965" s="267"/>
      <c r="X965" s="267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  <c r="AJ965" s="267"/>
      <c r="AK965" s="267"/>
      <c r="AL965" s="267"/>
      <c r="AM965" s="267"/>
      <c r="AN965" s="267"/>
      <c r="AO965" s="267"/>
      <c r="AP965" s="267"/>
      <c r="AQ965" s="267"/>
      <c r="AR965" s="267"/>
      <c r="AS965" s="267"/>
      <c r="AT965" s="267"/>
      <c r="AU965" s="267"/>
      <c r="AV965" s="267"/>
      <c r="AW965" s="267"/>
      <c r="AX965" s="267"/>
      <c r="AY965" s="267"/>
      <c r="AZ965" s="267"/>
      <c r="BA965" s="267"/>
      <c r="BB965" s="267"/>
      <c r="BC965" s="267"/>
      <c r="BD965" s="267"/>
      <c r="BE965" s="267"/>
      <c r="BF965" s="267"/>
      <c r="BG965" s="267"/>
      <c r="BH965" s="267"/>
      <c r="BI965" s="267"/>
      <c r="BJ965" s="267"/>
      <c r="BK965" s="267"/>
      <c r="BL965" s="267"/>
      <c r="BM965" s="267"/>
      <c r="BN965" s="267"/>
      <c r="BO965" s="267"/>
      <c r="BP965" s="267"/>
      <c r="BQ965" s="267"/>
      <c r="BR965" s="267"/>
      <c r="BS965" s="267"/>
      <c r="BT965" s="267"/>
      <c r="BU965" s="267"/>
      <c r="BV965" s="267"/>
      <c r="BW965" s="267"/>
      <c r="BX965" s="267"/>
      <c r="BY965" s="267"/>
      <c r="BZ965" s="267"/>
    </row>
    <row r="966" spans="1:78">
      <c r="A966" s="267"/>
      <c r="B966" s="267"/>
      <c r="C966" s="267"/>
      <c r="D966" s="267"/>
      <c r="E966" s="293"/>
      <c r="F966" s="293"/>
      <c r="G966" s="293"/>
      <c r="H966" s="267"/>
      <c r="I966" s="267"/>
      <c r="J966" s="267"/>
      <c r="K966" s="267"/>
      <c r="L966" s="267"/>
      <c r="M966" s="267"/>
      <c r="N966" s="267"/>
      <c r="O966" s="267"/>
      <c r="P966" s="267"/>
      <c r="Q966" s="267"/>
      <c r="R966" s="267"/>
      <c r="S966" s="267"/>
      <c r="T966" s="267"/>
      <c r="U966" s="267"/>
      <c r="V966" s="267"/>
      <c r="W966" s="267"/>
      <c r="X966" s="267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  <c r="AJ966" s="267"/>
      <c r="AK966" s="267"/>
      <c r="AL966" s="267"/>
      <c r="AM966" s="267"/>
      <c r="AN966" s="267"/>
      <c r="AO966" s="267"/>
      <c r="AP966" s="267"/>
      <c r="AQ966" s="267"/>
      <c r="AR966" s="267"/>
      <c r="AS966" s="267"/>
      <c r="AT966" s="267"/>
      <c r="AU966" s="267"/>
      <c r="AV966" s="267"/>
      <c r="AW966" s="267"/>
      <c r="AX966" s="267"/>
      <c r="AY966" s="267"/>
      <c r="AZ966" s="267"/>
      <c r="BA966" s="267"/>
      <c r="BB966" s="267"/>
      <c r="BC966" s="267"/>
      <c r="BD966" s="267"/>
      <c r="BE966" s="267"/>
      <c r="BF966" s="267"/>
      <c r="BG966" s="267"/>
      <c r="BH966" s="267"/>
      <c r="BI966" s="267"/>
      <c r="BJ966" s="267"/>
      <c r="BK966" s="267"/>
      <c r="BL966" s="267"/>
      <c r="BM966" s="267"/>
      <c r="BN966" s="267"/>
      <c r="BO966" s="267"/>
      <c r="BP966" s="267"/>
      <c r="BQ966" s="267"/>
      <c r="BR966" s="267"/>
      <c r="BS966" s="267"/>
      <c r="BT966" s="267"/>
      <c r="BU966" s="267"/>
      <c r="BV966" s="267"/>
      <c r="BW966" s="267"/>
      <c r="BX966" s="267"/>
      <c r="BY966" s="267"/>
      <c r="BZ966" s="267"/>
    </row>
    <row r="967" spans="1:78">
      <c r="A967" s="267"/>
      <c r="B967" s="267"/>
      <c r="C967" s="267"/>
      <c r="D967" s="267"/>
      <c r="E967" s="293"/>
      <c r="F967" s="293"/>
      <c r="G967" s="293"/>
      <c r="H967" s="267"/>
      <c r="I967" s="267"/>
      <c r="J967" s="267"/>
      <c r="K967" s="267"/>
      <c r="L967" s="267"/>
      <c r="M967" s="267"/>
      <c r="N967" s="267"/>
      <c r="O967" s="267"/>
      <c r="P967" s="267"/>
      <c r="Q967" s="267"/>
      <c r="R967" s="267"/>
      <c r="S967" s="267"/>
      <c r="T967" s="267"/>
      <c r="U967" s="267"/>
      <c r="V967" s="267"/>
      <c r="W967" s="267"/>
      <c r="X967" s="267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  <c r="AJ967" s="267"/>
      <c r="AK967" s="267"/>
      <c r="AL967" s="267"/>
      <c r="AM967" s="267"/>
      <c r="AN967" s="267"/>
      <c r="AO967" s="267"/>
      <c r="AP967" s="267"/>
      <c r="AQ967" s="267"/>
      <c r="AR967" s="267"/>
      <c r="AS967" s="267"/>
      <c r="AT967" s="267"/>
      <c r="AU967" s="267"/>
      <c r="AV967" s="267"/>
      <c r="AW967" s="267"/>
      <c r="AX967" s="267"/>
      <c r="AY967" s="267"/>
      <c r="AZ967" s="267"/>
      <c r="BA967" s="267"/>
      <c r="BB967" s="267"/>
      <c r="BC967" s="267"/>
      <c r="BD967" s="267"/>
      <c r="BE967" s="267"/>
      <c r="BF967" s="267"/>
      <c r="BG967" s="267"/>
      <c r="BH967" s="267"/>
      <c r="BI967" s="267"/>
      <c r="BJ967" s="267"/>
      <c r="BK967" s="267"/>
      <c r="BL967" s="267"/>
      <c r="BM967" s="267"/>
      <c r="BN967" s="267"/>
      <c r="BO967" s="267"/>
      <c r="BP967" s="267"/>
      <c r="BQ967" s="267"/>
      <c r="BR967" s="267"/>
      <c r="BS967" s="267"/>
      <c r="BT967" s="267"/>
      <c r="BU967" s="267"/>
      <c r="BV967" s="267"/>
      <c r="BW967" s="267"/>
      <c r="BX967" s="267"/>
      <c r="BY967" s="267"/>
      <c r="BZ967" s="267"/>
    </row>
    <row r="968" spans="1:78">
      <c r="A968" s="267"/>
      <c r="B968" s="267"/>
      <c r="C968" s="267"/>
      <c r="D968" s="267"/>
      <c r="E968" s="293"/>
      <c r="F968" s="293"/>
      <c r="G968" s="293"/>
      <c r="H968" s="267"/>
      <c r="I968" s="267"/>
      <c r="J968" s="267"/>
      <c r="K968" s="267"/>
      <c r="L968" s="267"/>
      <c r="M968" s="267"/>
      <c r="N968" s="267"/>
      <c r="O968" s="267"/>
      <c r="P968" s="267"/>
      <c r="Q968" s="267"/>
      <c r="R968" s="267"/>
      <c r="S968" s="267"/>
      <c r="T968" s="267"/>
      <c r="U968" s="267"/>
      <c r="V968" s="267"/>
      <c r="W968" s="267"/>
      <c r="X968" s="267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  <c r="AJ968" s="267"/>
      <c r="AK968" s="267"/>
      <c r="AL968" s="267"/>
      <c r="AM968" s="267"/>
      <c r="AN968" s="267"/>
      <c r="AO968" s="267"/>
      <c r="AP968" s="267"/>
      <c r="AQ968" s="267"/>
      <c r="AR968" s="267"/>
      <c r="AS968" s="267"/>
      <c r="AT968" s="267"/>
      <c r="AU968" s="267"/>
      <c r="AV968" s="267"/>
      <c r="AW968" s="267"/>
      <c r="AX968" s="267"/>
      <c r="AY968" s="267"/>
      <c r="AZ968" s="267"/>
      <c r="BA968" s="267"/>
      <c r="BB968" s="267"/>
      <c r="BC968" s="267"/>
      <c r="BD968" s="267"/>
      <c r="BE968" s="267"/>
      <c r="BF968" s="267"/>
      <c r="BG968" s="267"/>
      <c r="BH968" s="267"/>
      <c r="BI968" s="267"/>
      <c r="BJ968" s="267"/>
      <c r="BK968" s="267"/>
      <c r="BL968" s="267"/>
      <c r="BM968" s="267"/>
      <c r="BN968" s="267"/>
      <c r="BO968" s="267"/>
      <c r="BP968" s="267"/>
      <c r="BQ968" s="267"/>
      <c r="BR968" s="267"/>
      <c r="BS968" s="267"/>
      <c r="BT968" s="267"/>
      <c r="BU968" s="267"/>
      <c r="BV968" s="267"/>
      <c r="BW968" s="267"/>
      <c r="BX968" s="267"/>
      <c r="BY968" s="267"/>
      <c r="BZ968" s="267"/>
    </row>
    <row r="969" spans="1:78">
      <c r="A969" s="267"/>
      <c r="B969" s="267"/>
      <c r="C969" s="267"/>
      <c r="D969" s="267"/>
      <c r="E969" s="293"/>
      <c r="F969" s="293"/>
      <c r="G969" s="293"/>
      <c r="H969" s="267"/>
      <c r="I969" s="267"/>
      <c r="J969" s="267"/>
      <c r="K969" s="267"/>
      <c r="L969" s="267"/>
      <c r="M969" s="267"/>
      <c r="N969" s="267"/>
      <c r="O969" s="267"/>
      <c r="P969" s="267"/>
      <c r="Q969" s="267"/>
      <c r="R969" s="267"/>
      <c r="S969" s="267"/>
      <c r="T969" s="267"/>
      <c r="U969" s="267"/>
      <c r="V969" s="267"/>
      <c r="W969" s="267"/>
      <c r="X969" s="267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  <c r="AJ969" s="267"/>
      <c r="AK969" s="267"/>
      <c r="AL969" s="267"/>
      <c r="AM969" s="267"/>
      <c r="AN969" s="267"/>
      <c r="AO969" s="267"/>
      <c r="AP969" s="267"/>
      <c r="AQ969" s="267"/>
      <c r="AR969" s="267"/>
      <c r="AS969" s="267"/>
      <c r="AT969" s="267"/>
      <c r="AU969" s="267"/>
      <c r="AV969" s="267"/>
      <c r="AW969" s="267"/>
      <c r="AX969" s="267"/>
      <c r="AY969" s="267"/>
      <c r="AZ969" s="267"/>
      <c r="BA969" s="267"/>
      <c r="BB969" s="267"/>
      <c r="BC969" s="267"/>
      <c r="BD969" s="267"/>
      <c r="BE969" s="267"/>
      <c r="BF969" s="267"/>
      <c r="BG969" s="267"/>
      <c r="BH969" s="267"/>
      <c r="BI969" s="267"/>
      <c r="BJ969" s="267"/>
      <c r="BK969" s="267"/>
      <c r="BL969" s="267"/>
      <c r="BM969" s="267"/>
      <c r="BN969" s="267"/>
      <c r="BO969" s="267"/>
      <c r="BP969" s="267"/>
      <c r="BQ969" s="267"/>
      <c r="BR969" s="267"/>
      <c r="BS969" s="267"/>
      <c r="BT969" s="267"/>
      <c r="BU969" s="267"/>
      <c r="BV969" s="267"/>
      <c r="BW969" s="267"/>
      <c r="BX969" s="267"/>
      <c r="BY969" s="267"/>
      <c r="BZ969" s="267"/>
    </row>
    <row r="970" spans="1:78">
      <c r="A970" s="267"/>
      <c r="B970" s="267"/>
      <c r="C970" s="267"/>
      <c r="D970" s="267"/>
      <c r="E970" s="293"/>
      <c r="F970" s="293"/>
      <c r="G970" s="293"/>
      <c r="H970" s="267"/>
      <c r="I970" s="267"/>
      <c r="J970" s="267"/>
      <c r="K970" s="267"/>
      <c r="L970" s="267"/>
      <c r="M970" s="267"/>
      <c r="N970" s="267"/>
      <c r="O970" s="267"/>
      <c r="P970" s="267"/>
      <c r="Q970" s="267"/>
      <c r="R970" s="267"/>
      <c r="S970" s="267"/>
      <c r="T970" s="267"/>
      <c r="U970" s="267"/>
      <c r="V970" s="267"/>
      <c r="W970" s="267"/>
      <c r="X970" s="267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  <c r="AJ970" s="267"/>
      <c r="AK970" s="267"/>
      <c r="AL970" s="267"/>
      <c r="AM970" s="267"/>
      <c r="AN970" s="267"/>
      <c r="AO970" s="267"/>
      <c r="AP970" s="267"/>
      <c r="AQ970" s="267"/>
      <c r="AR970" s="267"/>
      <c r="AS970" s="267"/>
      <c r="AT970" s="267"/>
      <c r="AU970" s="267"/>
      <c r="AV970" s="267"/>
      <c r="AW970" s="267"/>
      <c r="AX970" s="267"/>
      <c r="AY970" s="267"/>
      <c r="AZ970" s="267"/>
      <c r="BA970" s="267"/>
      <c r="BB970" s="267"/>
      <c r="BC970" s="267"/>
      <c r="BD970" s="267"/>
      <c r="BE970" s="267"/>
      <c r="BF970" s="267"/>
      <c r="BG970" s="267"/>
      <c r="BH970" s="267"/>
      <c r="BI970" s="267"/>
      <c r="BJ970" s="267"/>
      <c r="BK970" s="267"/>
      <c r="BL970" s="267"/>
      <c r="BM970" s="267"/>
      <c r="BN970" s="267"/>
      <c r="BO970" s="267"/>
      <c r="BP970" s="267"/>
      <c r="BQ970" s="267"/>
      <c r="BR970" s="267"/>
      <c r="BS970" s="267"/>
      <c r="BT970" s="267"/>
      <c r="BU970" s="267"/>
      <c r="BV970" s="267"/>
      <c r="BW970" s="267"/>
      <c r="BX970" s="267"/>
      <c r="BY970" s="267"/>
      <c r="BZ970" s="267"/>
    </row>
    <row r="971" spans="1:78">
      <c r="A971" s="267"/>
      <c r="B971" s="267"/>
      <c r="C971" s="267"/>
      <c r="D971" s="267"/>
      <c r="E971" s="293"/>
      <c r="F971" s="293"/>
      <c r="G971" s="293"/>
      <c r="H971" s="267"/>
      <c r="I971" s="267"/>
      <c r="J971" s="267"/>
      <c r="K971" s="267"/>
      <c r="L971" s="267"/>
      <c r="M971" s="267"/>
      <c r="N971" s="267"/>
      <c r="O971" s="267"/>
      <c r="P971" s="267"/>
      <c r="Q971" s="267"/>
      <c r="R971" s="267"/>
      <c r="S971" s="267"/>
      <c r="T971" s="267"/>
      <c r="U971" s="267"/>
      <c r="V971" s="267"/>
      <c r="W971" s="267"/>
      <c r="X971" s="267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  <c r="AJ971" s="267"/>
      <c r="AK971" s="267"/>
      <c r="AL971" s="267"/>
      <c r="AM971" s="267"/>
      <c r="AN971" s="267"/>
      <c r="AO971" s="267"/>
      <c r="AP971" s="267"/>
      <c r="AQ971" s="267"/>
      <c r="AR971" s="267"/>
      <c r="AS971" s="267"/>
      <c r="AT971" s="267"/>
      <c r="AU971" s="267"/>
      <c r="AV971" s="267"/>
      <c r="AW971" s="267"/>
      <c r="AX971" s="267"/>
      <c r="AY971" s="267"/>
      <c r="AZ971" s="267"/>
      <c r="BA971" s="267"/>
      <c r="BB971" s="267"/>
      <c r="BC971" s="267"/>
      <c r="BD971" s="267"/>
      <c r="BE971" s="267"/>
      <c r="BF971" s="267"/>
      <c r="BG971" s="267"/>
      <c r="BH971" s="267"/>
      <c r="BI971" s="267"/>
      <c r="BJ971" s="267"/>
      <c r="BK971" s="267"/>
      <c r="BL971" s="267"/>
      <c r="BM971" s="267"/>
      <c r="BN971" s="267"/>
      <c r="BO971" s="267"/>
      <c r="BP971" s="267"/>
      <c r="BQ971" s="267"/>
      <c r="BR971" s="267"/>
      <c r="BS971" s="267"/>
      <c r="BT971" s="267"/>
      <c r="BU971" s="267"/>
      <c r="BV971" s="267"/>
      <c r="BW971" s="267"/>
      <c r="BX971" s="267"/>
      <c r="BY971" s="267"/>
      <c r="BZ971" s="267"/>
    </row>
    <row r="972" spans="1:78">
      <c r="A972" s="267"/>
      <c r="B972" s="267"/>
      <c r="C972" s="267"/>
      <c r="D972" s="267"/>
      <c r="E972" s="293"/>
      <c r="F972" s="293"/>
      <c r="G972" s="293"/>
      <c r="H972" s="267"/>
      <c r="I972" s="267"/>
      <c r="J972" s="267"/>
      <c r="K972" s="267"/>
      <c r="L972" s="267"/>
      <c r="M972" s="267"/>
      <c r="N972" s="267"/>
      <c r="O972" s="267"/>
      <c r="P972" s="267"/>
      <c r="Q972" s="267"/>
      <c r="R972" s="267"/>
      <c r="S972" s="267"/>
      <c r="T972" s="267"/>
      <c r="U972" s="267"/>
      <c r="V972" s="267"/>
      <c r="W972" s="267"/>
      <c r="X972" s="267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  <c r="AJ972" s="267"/>
      <c r="AK972" s="267"/>
      <c r="AL972" s="267"/>
      <c r="AM972" s="267"/>
      <c r="AN972" s="267"/>
      <c r="AO972" s="267"/>
      <c r="AP972" s="267"/>
      <c r="AQ972" s="267"/>
      <c r="AR972" s="267"/>
      <c r="AS972" s="267"/>
      <c r="AT972" s="267"/>
      <c r="AU972" s="267"/>
      <c r="AV972" s="267"/>
      <c r="AW972" s="267"/>
      <c r="AX972" s="267"/>
      <c r="AY972" s="267"/>
      <c r="AZ972" s="267"/>
      <c r="BA972" s="267"/>
      <c r="BB972" s="267"/>
      <c r="BC972" s="267"/>
      <c r="BD972" s="267"/>
      <c r="BE972" s="267"/>
      <c r="BF972" s="267"/>
      <c r="BG972" s="267"/>
      <c r="BH972" s="267"/>
      <c r="BI972" s="267"/>
      <c r="BJ972" s="267"/>
      <c r="BK972" s="267"/>
      <c r="BL972" s="267"/>
      <c r="BM972" s="267"/>
      <c r="BN972" s="267"/>
      <c r="BO972" s="267"/>
      <c r="BP972" s="267"/>
      <c r="BQ972" s="267"/>
      <c r="BR972" s="267"/>
      <c r="BS972" s="267"/>
      <c r="BT972" s="267"/>
      <c r="BU972" s="267"/>
      <c r="BV972" s="267"/>
      <c r="BW972" s="267"/>
      <c r="BX972" s="267"/>
      <c r="BY972" s="267"/>
      <c r="BZ972" s="267"/>
    </row>
    <row r="973" spans="1:78">
      <c r="A973" s="267"/>
      <c r="B973" s="267"/>
      <c r="C973" s="267"/>
      <c r="D973" s="267"/>
      <c r="E973" s="293"/>
      <c r="F973" s="293"/>
      <c r="G973" s="293"/>
      <c r="H973" s="267"/>
      <c r="I973" s="267"/>
      <c r="J973" s="267"/>
      <c r="K973" s="267"/>
      <c r="L973" s="267"/>
      <c r="M973" s="267"/>
      <c r="N973" s="267"/>
      <c r="O973" s="267"/>
      <c r="P973" s="267"/>
      <c r="Q973" s="267"/>
      <c r="R973" s="267"/>
      <c r="S973" s="267"/>
      <c r="T973" s="267"/>
      <c r="U973" s="267"/>
      <c r="V973" s="267"/>
      <c r="W973" s="267"/>
      <c r="X973" s="267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  <c r="AJ973" s="267"/>
      <c r="AK973" s="267"/>
      <c r="AL973" s="267"/>
      <c r="AM973" s="267"/>
      <c r="AN973" s="267"/>
      <c r="AO973" s="267"/>
      <c r="AP973" s="267"/>
      <c r="AQ973" s="267"/>
      <c r="AR973" s="267"/>
      <c r="AS973" s="267"/>
      <c r="AT973" s="267"/>
      <c r="AU973" s="267"/>
      <c r="AV973" s="267"/>
      <c r="AW973" s="267"/>
      <c r="AX973" s="267"/>
      <c r="AY973" s="267"/>
      <c r="AZ973" s="267"/>
      <c r="BA973" s="267"/>
      <c r="BB973" s="267"/>
      <c r="BC973" s="267"/>
      <c r="BD973" s="267"/>
      <c r="BE973" s="267"/>
      <c r="BF973" s="267"/>
      <c r="BG973" s="267"/>
      <c r="BH973" s="267"/>
      <c r="BI973" s="267"/>
      <c r="BJ973" s="267"/>
      <c r="BK973" s="267"/>
      <c r="BL973" s="267"/>
      <c r="BM973" s="267"/>
      <c r="BN973" s="267"/>
      <c r="BO973" s="267"/>
      <c r="BP973" s="267"/>
      <c r="BQ973" s="267"/>
      <c r="BR973" s="267"/>
      <c r="BS973" s="267"/>
      <c r="BT973" s="267"/>
      <c r="BU973" s="267"/>
      <c r="BV973" s="267"/>
      <c r="BW973" s="267"/>
      <c r="BX973" s="267"/>
      <c r="BY973" s="267"/>
      <c r="BZ973" s="267"/>
    </row>
    <row r="974" spans="1:78">
      <c r="A974" s="267"/>
      <c r="B974" s="267"/>
      <c r="C974" s="267"/>
      <c r="D974" s="267"/>
      <c r="E974" s="293"/>
      <c r="F974" s="293"/>
      <c r="G974" s="293"/>
      <c r="H974" s="267"/>
      <c r="I974" s="267"/>
      <c r="J974" s="267"/>
      <c r="K974" s="267"/>
      <c r="L974" s="267"/>
      <c r="M974" s="267"/>
      <c r="N974" s="267"/>
      <c r="O974" s="267"/>
      <c r="P974" s="267"/>
      <c r="Q974" s="267"/>
      <c r="R974" s="267"/>
      <c r="S974" s="267"/>
      <c r="T974" s="267"/>
      <c r="U974" s="267"/>
      <c r="V974" s="267"/>
      <c r="W974" s="267"/>
      <c r="X974" s="267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  <c r="AJ974" s="267"/>
      <c r="AK974" s="267"/>
      <c r="AL974" s="267"/>
      <c r="AM974" s="267"/>
      <c r="AN974" s="267"/>
      <c r="AO974" s="267"/>
      <c r="AP974" s="267"/>
      <c r="AQ974" s="267"/>
      <c r="AR974" s="267"/>
      <c r="AS974" s="267"/>
      <c r="AT974" s="267"/>
      <c r="AU974" s="267"/>
      <c r="AV974" s="267"/>
      <c r="AW974" s="267"/>
      <c r="AX974" s="267"/>
      <c r="AY974" s="267"/>
      <c r="AZ974" s="267"/>
      <c r="BA974" s="267"/>
      <c r="BB974" s="267"/>
      <c r="BC974" s="267"/>
      <c r="BD974" s="267"/>
      <c r="BE974" s="267"/>
      <c r="BF974" s="267"/>
      <c r="BG974" s="267"/>
      <c r="BH974" s="267"/>
      <c r="BI974" s="267"/>
      <c r="BJ974" s="267"/>
      <c r="BK974" s="267"/>
      <c r="BL974" s="267"/>
      <c r="BM974" s="267"/>
      <c r="BN974" s="267"/>
      <c r="BO974" s="267"/>
      <c r="BP974" s="267"/>
      <c r="BQ974" s="267"/>
      <c r="BR974" s="267"/>
      <c r="BS974" s="267"/>
      <c r="BT974" s="267"/>
      <c r="BU974" s="267"/>
      <c r="BV974" s="267"/>
      <c r="BW974" s="267"/>
      <c r="BX974" s="267"/>
      <c r="BY974" s="267"/>
      <c r="BZ974" s="267"/>
    </row>
    <row r="975" spans="1:78">
      <c r="A975" s="267"/>
      <c r="B975" s="267"/>
      <c r="C975" s="267"/>
      <c r="D975" s="267"/>
      <c r="E975" s="293"/>
      <c r="F975" s="293"/>
      <c r="G975" s="293"/>
      <c r="H975" s="267"/>
      <c r="I975" s="267"/>
      <c r="J975" s="267"/>
      <c r="K975" s="267"/>
      <c r="L975" s="267"/>
      <c r="M975" s="267"/>
      <c r="N975" s="267"/>
      <c r="O975" s="267"/>
      <c r="P975" s="267"/>
      <c r="Q975" s="267"/>
      <c r="R975" s="267"/>
      <c r="S975" s="267"/>
      <c r="T975" s="267"/>
      <c r="U975" s="267"/>
      <c r="V975" s="267"/>
      <c r="W975" s="267"/>
      <c r="X975" s="267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  <c r="AJ975" s="267"/>
      <c r="AK975" s="267"/>
      <c r="AL975" s="267"/>
      <c r="AM975" s="267"/>
      <c r="AN975" s="267"/>
      <c r="AO975" s="267"/>
      <c r="AP975" s="267"/>
      <c r="AQ975" s="267"/>
      <c r="AR975" s="267"/>
      <c r="AS975" s="267"/>
      <c r="AT975" s="267"/>
      <c r="AU975" s="267"/>
      <c r="AV975" s="267"/>
      <c r="AW975" s="267"/>
      <c r="AX975" s="267"/>
      <c r="AY975" s="267"/>
      <c r="AZ975" s="267"/>
      <c r="BA975" s="267"/>
      <c r="BB975" s="267"/>
      <c r="BC975" s="267"/>
      <c r="BD975" s="267"/>
      <c r="BE975" s="267"/>
      <c r="BF975" s="267"/>
      <c r="BG975" s="267"/>
      <c r="BH975" s="267"/>
      <c r="BI975" s="267"/>
      <c r="BJ975" s="267"/>
      <c r="BK975" s="267"/>
      <c r="BL975" s="267"/>
      <c r="BM975" s="267"/>
      <c r="BN975" s="267"/>
      <c r="BO975" s="267"/>
      <c r="BP975" s="267"/>
      <c r="BQ975" s="267"/>
      <c r="BR975" s="267"/>
      <c r="BS975" s="267"/>
      <c r="BT975" s="267"/>
      <c r="BU975" s="267"/>
      <c r="BV975" s="267"/>
      <c r="BW975" s="267"/>
      <c r="BX975" s="267"/>
      <c r="BY975" s="267"/>
      <c r="BZ975" s="267"/>
    </row>
    <row r="976" spans="1:78">
      <c r="A976" s="267"/>
      <c r="B976" s="267"/>
      <c r="C976" s="267"/>
      <c r="D976" s="267"/>
      <c r="E976" s="293"/>
      <c r="F976" s="293"/>
      <c r="G976" s="293"/>
      <c r="H976" s="267"/>
      <c r="I976" s="267"/>
      <c r="J976" s="267"/>
      <c r="K976" s="267"/>
      <c r="L976" s="267"/>
      <c r="M976" s="267"/>
      <c r="N976" s="267"/>
      <c r="O976" s="267"/>
      <c r="P976" s="267"/>
      <c r="Q976" s="267"/>
      <c r="R976" s="267"/>
      <c r="S976" s="267"/>
      <c r="T976" s="267"/>
      <c r="U976" s="267"/>
      <c r="V976" s="267"/>
      <c r="W976" s="267"/>
      <c r="X976" s="267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  <c r="AJ976" s="267"/>
      <c r="AK976" s="267"/>
      <c r="AL976" s="267"/>
      <c r="AM976" s="267"/>
      <c r="AN976" s="267"/>
      <c r="AO976" s="267"/>
      <c r="AP976" s="267"/>
      <c r="AQ976" s="267"/>
      <c r="AR976" s="267"/>
      <c r="AS976" s="267"/>
      <c r="AT976" s="267"/>
      <c r="AU976" s="267"/>
      <c r="AV976" s="267"/>
      <c r="AW976" s="267"/>
      <c r="AX976" s="267"/>
      <c r="AY976" s="267"/>
      <c r="AZ976" s="267"/>
      <c r="BA976" s="267"/>
      <c r="BB976" s="267"/>
      <c r="BC976" s="267"/>
      <c r="BD976" s="267"/>
      <c r="BE976" s="267"/>
      <c r="BF976" s="267"/>
      <c r="BG976" s="267"/>
      <c r="BH976" s="267"/>
      <c r="BI976" s="267"/>
      <c r="BJ976" s="267"/>
      <c r="BK976" s="267"/>
      <c r="BL976" s="267"/>
      <c r="BM976" s="267"/>
      <c r="BN976" s="267"/>
      <c r="BO976" s="267"/>
      <c r="BP976" s="267"/>
      <c r="BQ976" s="267"/>
      <c r="BR976" s="267"/>
      <c r="BS976" s="267"/>
      <c r="BT976" s="267"/>
      <c r="BU976" s="267"/>
      <c r="BV976" s="267"/>
      <c r="BW976" s="267"/>
      <c r="BX976" s="267"/>
      <c r="BY976" s="267"/>
      <c r="BZ976" s="267"/>
    </row>
    <row r="977" spans="1:78">
      <c r="A977" s="267"/>
      <c r="B977" s="267"/>
      <c r="C977" s="267"/>
      <c r="D977" s="267"/>
      <c r="E977" s="293"/>
      <c r="F977" s="293"/>
      <c r="G977" s="293"/>
      <c r="H977" s="267"/>
      <c r="I977" s="267"/>
      <c r="J977" s="267"/>
      <c r="K977" s="267"/>
      <c r="L977" s="267"/>
      <c r="M977" s="267"/>
      <c r="N977" s="267"/>
      <c r="O977" s="267"/>
      <c r="P977" s="267"/>
      <c r="Q977" s="267"/>
      <c r="R977" s="267"/>
      <c r="S977" s="267"/>
      <c r="T977" s="267"/>
      <c r="U977" s="267"/>
      <c r="V977" s="267"/>
      <c r="W977" s="267"/>
      <c r="X977" s="267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  <c r="AJ977" s="267"/>
      <c r="AK977" s="267"/>
      <c r="AL977" s="267"/>
      <c r="AM977" s="267"/>
      <c r="AN977" s="267"/>
      <c r="AO977" s="267"/>
      <c r="AP977" s="267"/>
      <c r="AQ977" s="267"/>
      <c r="AR977" s="267"/>
      <c r="AS977" s="267"/>
      <c r="AT977" s="267"/>
      <c r="AU977" s="267"/>
      <c r="AV977" s="267"/>
      <c r="AW977" s="267"/>
      <c r="AX977" s="267"/>
      <c r="AY977" s="267"/>
      <c r="AZ977" s="267"/>
      <c r="BA977" s="267"/>
      <c r="BB977" s="267"/>
      <c r="BC977" s="267"/>
      <c r="BD977" s="267"/>
      <c r="BE977" s="267"/>
      <c r="BF977" s="267"/>
      <c r="BG977" s="267"/>
      <c r="BH977" s="267"/>
      <c r="BI977" s="267"/>
      <c r="BJ977" s="267"/>
      <c r="BK977" s="267"/>
      <c r="BL977" s="267"/>
      <c r="BM977" s="267"/>
      <c r="BN977" s="267"/>
      <c r="BO977" s="267"/>
      <c r="BP977" s="267"/>
      <c r="BQ977" s="267"/>
      <c r="BR977" s="267"/>
      <c r="BS977" s="267"/>
      <c r="BT977" s="267"/>
      <c r="BU977" s="267"/>
      <c r="BV977" s="267"/>
      <c r="BW977" s="267"/>
      <c r="BX977" s="267"/>
      <c r="BY977" s="267"/>
      <c r="BZ977" s="267"/>
    </row>
    <row r="978" spans="1:78">
      <c r="A978" s="267"/>
      <c r="B978" s="267"/>
      <c r="C978" s="267"/>
      <c r="D978" s="267"/>
      <c r="E978" s="293"/>
      <c r="F978" s="293"/>
      <c r="G978" s="293"/>
      <c r="H978" s="267"/>
      <c r="I978" s="267"/>
      <c r="J978" s="267"/>
      <c r="K978" s="267"/>
      <c r="L978" s="267"/>
      <c r="M978" s="267"/>
      <c r="N978" s="267"/>
      <c r="O978" s="267"/>
      <c r="P978" s="267"/>
      <c r="Q978" s="267"/>
      <c r="R978" s="267"/>
      <c r="S978" s="267"/>
      <c r="T978" s="267"/>
      <c r="U978" s="267"/>
      <c r="V978" s="267"/>
      <c r="W978" s="267"/>
      <c r="X978" s="267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  <c r="AJ978" s="267"/>
      <c r="AK978" s="267"/>
      <c r="AL978" s="267"/>
      <c r="AM978" s="267"/>
      <c r="AN978" s="267"/>
      <c r="AO978" s="267"/>
      <c r="AP978" s="267"/>
      <c r="AQ978" s="267"/>
      <c r="AR978" s="267"/>
      <c r="AS978" s="267"/>
      <c r="AT978" s="267"/>
      <c r="AU978" s="267"/>
      <c r="AV978" s="267"/>
      <c r="AW978" s="267"/>
      <c r="AX978" s="267"/>
      <c r="AY978" s="267"/>
      <c r="AZ978" s="267"/>
      <c r="BA978" s="267"/>
      <c r="BB978" s="267"/>
      <c r="BC978" s="267"/>
      <c r="BD978" s="267"/>
      <c r="BE978" s="267"/>
      <c r="BF978" s="267"/>
      <c r="BG978" s="267"/>
      <c r="BH978" s="267"/>
      <c r="BI978" s="267"/>
      <c r="BJ978" s="267"/>
      <c r="BK978" s="267"/>
      <c r="BL978" s="267"/>
      <c r="BM978" s="267"/>
      <c r="BN978" s="267"/>
      <c r="BO978" s="267"/>
      <c r="BP978" s="267"/>
      <c r="BQ978" s="267"/>
      <c r="BR978" s="267"/>
      <c r="BS978" s="267"/>
      <c r="BT978" s="267"/>
      <c r="BU978" s="267"/>
      <c r="BV978" s="267"/>
      <c r="BW978" s="267"/>
      <c r="BX978" s="267"/>
      <c r="BY978" s="267"/>
      <c r="BZ978" s="267"/>
    </row>
    <row r="979" spans="1:78">
      <c r="A979" s="267"/>
      <c r="B979" s="267"/>
      <c r="C979" s="267"/>
      <c r="D979" s="267"/>
      <c r="E979" s="293"/>
      <c r="F979" s="293"/>
      <c r="G979" s="293"/>
      <c r="H979" s="267"/>
      <c r="I979" s="267"/>
      <c r="J979" s="267"/>
      <c r="K979" s="267"/>
      <c r="L979" s="267"/>
      <c r="M979" s="267"/>
      <c r="N979" s="267"/>
      <c r="O979" s="267"/>
      <c r="P979" s="267"/>
      <c r="Q979" s="267"/>
      <c r="R979" s="267"/>
      <c r="S979" s="267"/>
      <c r="T979" s="267"/>
      <c r="U979" s="267"/>
      <c r="V979" s="267"/>
      <c r="W979" s="267"/>
      <c r="X979" s="267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  <c r="AJ979" s="267"/>
      <c r="AK979" s="267"/>
      <c r="AL979" s="267"/>
      <c r="AM979" s="267"/>
      <c r="AN979" s="267"/>
      <c r="AO979" s="267"/>
      <c r="AP979" s="267"/>
      <c r="AQ979" s="267"/>
      <c r="AR979" s="267"/>
      <c r="AS979" s="267"/>
      <c r="AT979" s="267"/>
      <c r="AU979" s="267"/>
      <c r="AV979" s="267"/>
      <c r="AW979" s="267"/>
      <c r="AX979" s="267"/>
      <c r="AY979" s="267"/>
      <c r="AZ979" s="267"/>
      <c r="BA979" s="267"/>
      <c r="BB979" s="267"/>
      <c r="BC979" s="267"/>
      <c r="BD979" s="267"/>
      <c r="BE979" s="267"/>
      <c r="BF979" s="267"/>
      <c r="BG979" s="267"/>
      <c r="BH979" s="267"/>
      <c r="BI979" s="267"/>
      <c r="BJ979" s="267"/>
      <c r="BK979" s="267"/>
      <c r="BL979" s="267"/>
      <c r="BM979" s="267"/>
      <c r="BN979" s="267"/>
      <c r="BO979" s="267"/>
      <c r="BP979" s="267"/>
      <c r="BQ979" s="267"/>
      <c r="BR979" s="267"/>
      <c r="BS979" s="267"/>
      <c r="BT979" s="267"/>
      <c r="BU979" s="267"/>
      <c r="BV979" s="267"/>
      <c r="BW979" s="267"/>
      <c r="BX979" s="267"/>
      <c r="BY979" s="267"/>
      <c r="BZ979" s="267"/>
    </row>
    <row r="980" spans="1:78">
      <c r="A980" s="267"/>
      <c r="B980" s="267"/>
      <c r="C980" s="267"/>
      <c r="D980" s="267"/>
      <c r="E980" s="293"/>
      <c r="F980" s="293"/>
      <c r="G980" s="293"/>
      <c r="H980" s="267"/>
      <c r="I980" s="267"/>
      <c r="J980" s="267"/>
      <c r="K980" s="267"/>
      <c r="L980" s="267"/>
      <c r="M980" s="267"/>
      <c r="N980" s="267"/>
      <c r="O980" s="267"/>
      <c r="P980" s="267"/>
      <c r="Q980" s="267"/>
      <c r="R980" s="267"/>
      <c r="S980" s="267"/>
      <c r="T980" s="267"/>
      <c r="U980" s="267"/>
      <c r="V980" s="267"/>
      <c r="W980" s="267"/>
      <c r="X980" s="267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  <c r="AJ980" s="267"/>
      <c r="AK980" s="267"/>
      <c r="AL980" s="267"/>
      <c r="AM980" s="267"/>
      <c r="AN980" s="267"/>
      <c r="AO980" s="267"/>
      <c r="AP980" s="267"/>
      <c r="AQ980" s="267"/>
      <c r="AR980" s="267"/>
      <c r="AS980" s="267"/>
      <c r="AT980" s="267"/>
      <c r="AU980" s="267"/>
      <c r="AV980" s="267"/>
      <c r="AW980" s="267"/>
      <c r="AX980" s="267"/>
      <c r="AY980" s="267"/>
      <c r="AZ980" s="267"/>
      <c r="BA980" s="267"/>
      <c r="BB980" s="267"/>
      <c r="BC980" s="267"/>
      <c r="BD980" s="267"/>
      <c r="BE980" s="267"/>
      <c r="BF980" s="267"/>
      <c r="BG980" s="267"/>
      <c r="BH980" s="267"/>
      <c r="BI980" s="267"/>
      <c r="BJ980" s="267"/>
      <c r="BK980" s="267"/>
      <c r="BL980" s="267"/>
      <c r="BM980" s="267"/>
      <c r="BN980" s="267"/>
      <c r="BO980" s="267"/>
      <c r="BP980" s="267"/>
      <c r="BQ980" s="267"/>
      <c r="BR980" s="267"/>
      <c r="BS980" s="267"/>
      <c r="BT980" s="267"/>
      <c r="BU980" s="267"/>
      <c r="BV980" s="267"/>
      <c r="BW980" s="267"/>
      <c r="BX980" s="267"/>
      <c r="BY980" s="267"/>
      <c r="BZ980" s="267"/>
    </row>
    <row r="981" spans="1:78">
      <c r="A981" s="267"/>
      <c r="B981" s="267"/>
      <c r="C981" s="267"/>
      <c r="D981" s="267"/>
      <c r="E981" s="293"/>
      <c r="F981" s="293"/>
      <c r="G981" s="293"/>
      <c r="H981" s="267"/>
      <c r="I981" s="267"/>
      <c r="J981" s="267"/>
      <c r="K981" s="267"/>
      <c r="L981" s="267"/>
      <c r="M981" s="267"/>
      <c r="N981" s="267"/>
      <c r="O981" s="267"/>
      <c r="P981" s="267"/>
      <c r="Q981" s="267"/>
      <c r="R981" s="267"/>
      <c r="S981" s="267"/>
      <c r="T981" s="267"/>
      <c r="U981" s="267"/>
      <c r="V981" s="267"/>
      <c r="W981" s="267"/>
      <c r="X981" s="267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  <c r="AJ981" s="267"/>
      <c r="AK981" s="267"/>
      <c r="AL981" s="267"/>
      <c r="AM981" s="267"/>
      <c r="AN981" s="267"/>
      <c r="AO981" s="267"/>
      <c r="AP981" s="267"/>
      <c r="AQ981" s="267"/>
      <c r="AR981" s="267"/>
      <c r="AS981" s="267"/>
      <c r="AT981" s="267"/>
      <c r="AU981" s="267"/>
      <c r="AV981" s="267"/>
      <c r="AW981" s="267"/>
      <c r="AX981" s="267"/>
      <c r="AY981" s="267"/>
      <c r="AZ981" s="267"/>
      <c r="BA981" s="267"/>
      <c r="BB981" s="267"/>
      <c r="BC981" s="267"/>
      <c r="BD981" s="267"/>
      <c r="BE981" s="267"/>
      <c r="BF981" s="267"/>
      <c r="BG981" s="267"/>
      <c r="BH981" s="267"/>
      <c r="BI981" s="267"/>
      <c r="BJ981" s="267"/>
      <c r="BK981" s="267"/>
      <c r="BL981" s="267"/>
      <c r="BM981" s="267"/>
      <c r="BN981" s="267"/>
      <c r="BO981" s="267"/>
      <c r="BP981" s="267"/>
      <c r="BQ981" s="267"/>
      <c r="BR981" s="267"/>
      <c r="BS981" s="267"/>
      <c r="BT981" s="267"/>
      <c r="BU981" s="267"/>
      <c r="BV981" s="267"/>
      <c r="BW981" s="267"/>
      <c r="BX981" s="267"/>
      <c r="BY981" s="267"/>
      <c r="BZ981" s="267"/>
    </row>
    <row r="982" spans="1:78">
      <c r="A982" s="267"/>
      <c r="B982" s="267"/>
      <c r="C982" s="267"/>
      <c r="D982" s="267"/>
      <c r="E982" s="293"/>
      <c r="F982" s="293"/>
      <c r="G982" s="293"/>
      <c r="H982" s="267"/>
      <c r="I982" s="267"/>
      <c r="J982" s="267"/>
      <c r="K982" s="267"/>
      <c r="L982" s="267"/>
      <c r="M982" s="267"/>
      <c r="N982" s="267"/>
      <c r="O982" s="267"/>
      <c r="P982" s="267"/>
      <c r="Q982" s="267"/>
      <c r="R982" s="267"/>
      <c r="S982" s="267"/>
      <c r="T982" s="267"/>
      <c r="U982" s="267"/>
      <c r="V982" s="267"/>
      <c r="W982" s="267"/>
      <c r="X982" s="267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  <c r="AJ982" s="267"/>
      <c r="AK982" s="267"/>
      <c r="AL982" s="267"/>
      <c r="AM982" s="267"/>
      <c r="AN982" s="267"/>
      <c r="AO982" s="267"/>
      <c r="AP982" s="267"/>
      <c r="AQ982" s="267"/>
      <c r="AR982" s="267"/>
      <c r="AS982" s="267"/>
      <c r="AT982" s="267"/>
      <c r="AU982" s="267"/>
      <c r="AV982" s="267"/>
      <c r="AW982" s="267"/>
      <c r="AX982" s="267"/>
      <c r="AY982" s="267"/>
      <c r="AZ982" s="267"/>
      <c r="BA982" s="267"/>
      <c r="BB982" s="267"/>
      <c r="BC982" s="267"/>
      <c r="BD982" s="267"/>
      <c r="BE982" s="267"/>
      <c r="BF982" s="267"/>
      <c r="BG982" s="267"/>
      <c r="BH982" s="267"/>
      <c r="BI982" s="267"/>
      <c r="BJ982" s="267"/>
      <c r="BK982" s="267"/>
      <c r="BL982" s="267"/>
      <c r="BM982" s="267"/>
      <c r="BN982" s="267"/>
      <c r="BO982" s="267"/>
      <c r="BP982" s="267"/>
      <c r="BQ982" s="267"/>
      <c r="BR982" s="267"/>
      <c r="BS982" s="267"/>
      <c r="BT982" s="267"/>
      <c r="BU982" s="267"/>
      <c r="BV982" s="267"/>
      <c r="BW982" s="267"/>
      <c r="BX982" s="267"/>
      <c r="BY982" s="267"/>
      <c r="BZ982" s="267"/>
    </row>
    <row r="983" spans="1:78">
      <c r="A983" s="267"/>
      <c r="B983" s="267"/>
      <c r="C983" s="267"/>
      <c r="D983" s="267"/>
      <c r="E983" s="293"/>
      <c r="F983" s="293"/>
      <c r="G983" s="293"/>
      <c r="H983" s="267"/>
      <c r="I983" s="267"/>
      <c r="J983" s="267"/>
      <c r="K983" s="267"/>
      <c r="L983" s="267"/>
      <c r="M983" s="267"/>
      <c r="N983" s="267"/>
      <c r="O983" s="267"/>
      <c r="P983" s="267"/>
      <c r="Q983" s="267"/>
      <c r="R983" s="267"/>
      <c r="S983" s="267"/>
      <c r="T983" s="267"/>
      <c r="U983" s="267"/>
      <c r="V983" s="267"/>
      <c r="W983" s="267"/>
      <c r="X983" s="267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  <c r="AJ983" s="267"/>
      <c r="AK983" s="267"/>
      <c r="AL983" s="267"/>
      <c r="AM983" s="267"/>
      <c r="AN983" s="267"/>
      <c r="AO983" s="267"/>
      <c r="AP983" s="267"/>
      <c r="AQ983" s="267"/>
      <c r="AR983" s="267"/>
      <c r="AS983" s="267"/>
      <c r="AT983" s="267"/>
      <c r="AU983" s="267"/>
      <c r="AV983" s="267"/>
      <c r="AW983" s="267"/>
      <c r="AX983" s="267"/>
      <c r="AY983" s="267"/>
      <c r="AZ983" s="267"/>
      <c r="BA983" s="267"/>
      <c r="BB983" s="267"/>
      <c r="BC983" s="267"/>
      <c r="BD983" s="267"/>
      <c r="BE983" s="267"/>
      <c r="BF983" s="267"/>
      <c r="BG983" s="267"/>
      <c r="BH983" s="267"/>
      <c r="BI983" s="267"/>
      <c r="BJ983" s="267"/>
      <c r="BK983" s="267"/>
      <c r="BL983" s="267"/>
      <c r="BM983" s="267"/>
      <c r="BN983" s="267"/>
      <c r="BO983" s="267"/>
      <c r="BP983" s="267"/>
      <c r="BQ983" s="267"/>
      <c r="BR983" s="267"/>
      <c r="BS983" s="267"/>
      <c r="BT983" s="267"/>
      <c r="BU983" s="267"/>
      <c r="BV983" s="267"/>
      <c r="BW983" s="267"/>
      <c r="BX983" s="267"/>
      <c r="BY983" s="267"/>
      <c r="BZ983" s="267"/>
    </row>
    <row r="984" spans="1:78">
      <c r="A984" s="267"/>
      <c r="B984" s="267"/>
      <c r="C984" s="267"/>
      <c r="D984" s="267"/>
      <c r="E984" s="293"/>
      <c r="F984" s="293"/>
      <c r="G984" s="293"/>
      <c r="H984" s="267"/>
      <c r="I984" s="267"/>
      <c r="J984" s="267"/>
      <c r="K984" s="267"/>
      <c r="L984" s="267"/>
      <c r="M984" s="267"/>
      <c r="N984" s="267"/>
      <c r="O984" s="267"/>
      <c r="P984" s="267"/>
      <c r="Q984" s="267"/>
      <c r="R984" s="267"/>
      <c r="S984" s="267"/>
      <c r="T984" s="267"/>
      <c r="U984" s="267"/>
      <c r="V984" s="267"/>
      <c r="W984" s="267"/>
      <c r="X984" s="267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  <c r="AJ984" s="267"/>
      <c r="AK984" s="267"/>
      <c r="AL984" s="267"/>
      <c r="AM984" s="267"/>
      <c r="AN984" s="267"/>
      <c r="AO984" s="267"/>
      <c r="AP984" s="267"/>
      <c r="AQ984" s="267"/>
      <c r="AR984" s="267"/>
      <c r="AS984" s="267"/>
      <c r="AT984" s="267"/>
      <c r="AU984" s="267"/>
      <c r="AV984" s="267"/>
      <c r="AW984" s="267"/>
      <c r="AX984" s="267"/>
      <c r="AY984" s="267"/>
      <c r="AZ984" s="267"/>
      <c r="BA984" s="267"/>
      <c r="BB984" s="267"/>
      <c r="BC984" s="267"/>
      <c r="BD984" s="267"/>
      <c r="BE984" s="267"/>
      <c r="BF984" s="267"/>
      <c r="BG984" s="267"/>
      <c r="BH984" s="267"/>
      <c r="BI984" s="267"/>
      <c r="BJ984" s="267"/>
      <c r="BK984" s="267"/>
      <c r="BL984" s="267"/>
      <c r="BM984" s="267"/>
      <c r="BN984" s="267"/>
      <c r="BO984" s="267"/>
      <c r="BP984" s="267"/>
      <c r="BQ984" s="267"/>
      <c r="BR984" s="267"/>
      <c r="BS984" s="267"/>
      <c r="BT984" s="267"/>
      <c r="BU984" s="267"/>
      <c r="BV984" s="267"/>
      <c r="BW984" s="267"/>
      <c r="BX984" s="267"/>
      <c r="BY984" s="267"/>
      <c r="BZ984" s="267"/>
    </row>
    <row r="985" spans="1:78">
      <c r="A985" s="267"/>
      <c r="B985" s="267"/>
      <c r="C985" s="267"/>
      <c r="D985" s="267"/>
      <c r="E985" s="293"/>
      <c r="F985" s="293"/>
      <c r="G985" s="293"/>
      <c r="H985" s="267"/>
      <c r="I985" s="267"/>
      <c r="J985" s="267"/>
      <c r="K985" s="267"/>
      <c r="L985" s="267"/>
      <c r="M985" s="267"/>
      <c r="N985" s="267"/>
      <c r="O985" s="267"/>
      <c r="P985" s="267"/>
      <c r="Q985" s="267"/>
      <c r="R985" s="267"/>
      <c r="S985" s="267"/>
      <c r="T985" s="267"/>
      <c r="U985" s="267"/>
      <c r="V985" s="267"/>
      <c r="W985" s="267"/>
      <c r="X985" s="267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  <c r="AJ985" s="267"/>
      <c r="AK985" s="267"/>
      <c r="AL985" s="267"/>
      <c r="AM985" s="267"/>
      <c r="AN985" s="267"/>
      <c r="AO985" s="267"/>
      <c r="AP985" s="267"/>
      <c r="AQ985" s="267"/>
      <c r="AR985" s="267"/>
      <c r="AS985" s="267"/>
      <c r="AT985" s="267"/>
      <c r="AU985" s="267"/>
      <c r="AV985" s="267"/>
      <c r="AW985" s="267"/>
      <c r="AX985" s="267"/>
      <c r="AY985" s="267"/>
      <c r="AZ985" s="267"/>
      <c r="BA985" s="267"/>
      <c r="BB985" s="267"/>
      <c r="BC985" s="267"/>
      <c r="BD985" s="267"/>
      <c r="BE985" s="267"/>
      <c r="BF985" s="267"/>
      <c r="BG985" s="267"/>
      <c r="BH985" s="267"/>
      <c r="BI985" s="267"/>
      <c r="BJ985" s="267"/>
      <c r="BK985" s="267"/>
      <c r="BL985" s="267"/>
      <c r="BM985" s="267"/>
      <c r="BN985" s="267"/>
      <c r="BO985" s="267"/>
      <c r="BP985" s="267"/>
      <c r="BQ985" s="267"/>
      <c r="BR985" s="267"/>
      <c r="BS985" s="267"/>
      <c r="BT985" s="267"/>
      <c r="BU985" s="267"/>
      <c r="BV985" s="267"/>
      <c r="BW985" s="267"/>
      <c r="BX985" s="267"/>
      <c r="BY985" s="267"/>
      <c r="BZ985" s="267"/>
    </row>
    <row r="986" spans="1:78">
      <c r="A986" s="267"/>
      <c r="B986" s="267"/>
      <c r="C986" s="267"/>
      <c r="D986" s="267"/>
      <c r="E986" s="293"/>
      <c r="F986" s="293"/>
      <c r="G986" s="293"/>
      <c r="H986" s="267"/>
      <c r="I986" s="267"/>
      <c r="J986" s="267"/>
      <c r="K986" s="267"/>
      <c r="L986" s="267"/>
      <c r="M986" s="267"/>
      <c r="N986" s="267"/>
      <c r="O986" s="267"/>
      <c r="P986" s="267"/>
      <c r="Q986" s="267"/>
      <c r="R986" s="267"/>
      <c r="S986" s="267"/>
      <c r="T986" s="267"/>
      <c r="U986" s="267"/>
      <c r="V986" s="267"/>
      <c r="W986" s="267"/>
      <c r="X986" s="267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267"/>
      <c r="AK986" s="267"/>
      <c r="AL986" s="267"/>
      <c r="AM986" s="267"/>
      <c r="AN986" s="267"/>
      <c r="AO986" s="267"/>
      <c r="AP986" s="267"/>
      <c r="AQ986" s="267"/>
      <c r="AR986" s="267"/>
      <c r="AS986" s="267"/>
      <c r="AT986" s="267"/>
      <c r="AU986" s="267"/>
      <c r="AV986" s="267"/>
      <c r="AW986" s="267"/>
      <c r="AX986" s="267"/>
      <c r="AY986" s="267"/>
      <c r="AZ986" s="267"/>
      <c r="BA986" s="267"/>
      <c r="BB986" s="267"/>
      <c r="BC986" s="267"/>
      <c r="BD986" s="267"/>
      <c r="BE986" s="267"/>
      <c r="BF986" s="267"/>
      <c r="BG986" s="267"/>
      <c r="BH986" s="267"/>
      <c r="BI986" s="267"/>
      <c r="BJ986" s="267"/>
      <c r="BK986" s="267"/>
      <c r="BL986" s="267"/>
      <c r="BM986" s="267"/>
      <c r="BN986" s="267"/>
      <c r="BO986" s="267"/>
      <c r="BP986" s="267"/>
      <c r="BQ986" s="267"/>
      <c r="BR986" s="267"/>
      <c r="BS986" s="267"/>
      <c r="BT986" s="267"/>
      <c r="BU986" s="267"/>
      <c r="BV986" s="267"/>
      <c r="BW986" s="267"/>
      <c r="BX986" s="267"/>
      <c r="BY986" s="267"/>
      <c r="BZ986" s="267"/>
    </row>
    <row r="987" spans="1:78">
      <c r="A987" s="267"/>
      <c r="B987" s="267"/>
      <c r="C987" s="267"/>
      <c r="D987" s="267"/>
      <c r="E987" s="293"/>
      <c r="F987" s="293"/>
      <c r="G987" s="293"/>
      <c r="H987" s="267"/>
      <c r="I987" s="267"/>
      <c r="J987" s="267"/>
      <c r="K987" s="267"/>
      <c r="L987" s="267"/>
      <c r="M987" s="267"/>
      <c r="N987" s="267"/>
      <c r="O987" s="267"/>
      <c r="P987" s="267"/>
      <c r="Q987" s="267"/>
      <c r="R987" s="267"/>
      <c r="S987" s="267"/>
      <c r="T987" s="267"/>
      <c r="U987" s="267"/>
      <c r="V987" s="267"/>
      <c r="W987" s="267"/>
      <c r="X987" s="267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267"/>
      <c r="AK987" s="267"/>
      <c r="AL987" s="267"/>
      <c r="AM987" s="267"/>
      <c r="AN987" s="267"/>
      <c r="AO987" s="267"/>
      <c r="AP987" s="267"/>
      <c r="AQ987" s="267"/>
      <c r="AR987" s="267"/>
      <c r="AS987" s="267"/>
      <c r="AT987" s="267"/>
      <c r="AU987" s="267"/>
      <c r="AV987" s="267"/>
      <c r="AW987" s="267"/>
      <c r="AX987" s="267"/>
      <c r="AY987" s="267"/>
      <c r="AZ987" s="267"/>
      <c r="BA987" s="267"/>
      <c r="BB987" s="267"/>
      <c r="BC987" s="267"/>
      <c r="BD987" s="267"/>
      <c r="BE987" s="267"/>
      <c r="BF987" s="267"/>
      <c r="BG987" s="267"/>
      <c r="BH987" s="267"/>
      <c r="BI987" s="267"/>
      <c r="BJ987" s="267"/>
      <c r="BK987" s="267"/>
      <c r="BL987" s="267"/>
      <c r="BM987" s="267"/>
      <c r="BN987" s="267"/>
      <c r="BO987" s="267"/>
      <c r="BP987" s="267"/>
      <c r="BQ987" s="267"/>
      <c r="BR987" s="267"/>
      <c r="BS987" s="267"/>
      <c r="BT987" s="267"/>
      <c r="BU987" s="267"/>
      <c r="BV987" s="267"/>
      <c r="BW987" s="267"/>
      <c r="BX987" s="267"/>
      <c r="BY987" s="267"/>
      <c r="BZ987" s="267"/>
    </row>
    <row r="988" spans="1:78">
      <c r="A988" s="267"/>
      <c r="B988" s="267"/>
      <c r="C988" s="267"/>
      <c r="D988" s="267"/>
      <c r="E988" s="293"/>
      <c r="F988" s="293"/>
      <c r="G988" s="293"/>
      <c r="H988" s="267"/>
      <c r="I988" s="267"/>
      <c r="J988" s="267"/>
      <c r="K988" s="267"/>
      <c r="L988" s="267"/>
      <c r="M988" s="267"/>
      <c r="N988" s="267"/>
      <c r="O988" s="267"/>
      <c r="P988" s="267"/>
      <c r="Q988" s="267"/>
      <c r="R988" s="267"/>
      <c r="S988" s="267"/>
      <c r="T988" s="267"/>
      <c r="U988" s="267"/>
      <c r="V988" s="267"/>
      <c r="W988" s="267"/>
      <c r="X988" s="267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267"/>
      <c r="AK988" s="267"/>
      <c r="AL988" s="267"/>
      <c r="AM988" s="267"/>
      <c r="AN988" s="267"/>
      <c r="AO988" s="267"/>
      <c r="AP988" s="267"/>
      <c r="AQ988" s="267"/>
      <c r="AR988" s="267"/>
      <c r="AS988" s="267"/>
      <c r="AT988" s="267"/>
      <c r="AU988" s="267"/>
      <c r="AV988" s="267"/>
      <c r="AW988" s="267"/>
      <c r="AX988" s="267"/>
      <c r="AY988" s="267"/>
      <c r="AZ988" s="267"/>
      <c r="BA988" s="267"/>
      <c r="BB988" s="267"/>
      <c r="BC988" s="267"/>
      <c r="BD988" s="267"/>
      <c r="BE988" s="267"/>
      <c r="BF988" s="267"/>
      <c r="BG988" s="267"/>
      <c r="BH988" s="267"/>
      <c r="BI988" s="267"/>
      <c r="BJ988" s="267"/>
      <c r="BK988" s="267"/>
      <c r="BL988" s="267"/>
      <c r="BM988" s="267"/>
      <c r="BN988" s="267"/>
      <c r="BO988" s="267"/>
      <c r="BP988" s="267"/>
      <c r="BQ988" s="267"/>
      <c r="BR988" s="267"/>
      <c r="BS988" s="267"/>
      <c r="BT988" s="267"/>
      <c r="BU988" s="267"/>
      <c r="BV988" s="267"/>
      <c r="BW988" s="267"/>
      <c r="BX988" s="267"/>
      <c r="BY988" s="267"/>
      <c r="BZ988" s="267"/>
    </row>
    <row r="989" spans="1:78">
      <c r="A989" s="267"/>
      <c r="B989" s="267"/>
      <c r="C989" s="267"/>
      <c r="D989" s="267"/>
      <c r="E989" s="293"/>
      <c r="F989" s="293"/>
      <c r="G989" s="293"/>
      <c r="H989" s="267"/>
      <c r="I989" s="267"/>
      <c r="J989" s="267"/>
      <c r="K989" s="267"/>
      <c r="L989" s="267"/>
      <c r="M989" s="267"/>
      <c r="N989" s="267"/>
      <c r="O989" s="267"/>
      <c r="P989" s="267"/>
      <c r="Q989" s="267"/>
      <c r="R989" s="267"/>
      <c r="S989" s="267"/>
      <c r="T989" s="267"/>
      <c r="U989" s="267"/>
      <c r="V989" s="267"/>
      <c r="W989" s="267"/>
      <c r="X989" s="267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267"/>
      <c r="AK989" s="267"/>
      <c r="AL989" s="267"/>
      <c r="AM989" s="267"/>
      <c r="AN989" s="267"/>
      <c r="AO989" s="267"/>
      <c r="AP989" s="267"/>
      <c r="AQ989" s="267"/>
      <c r="AR989" s="267"/>
      <c r="AS989" s="267"/>
      <c r="AT989" s="267"/>
      <c r="AU989" s="267"/>
      <c r="AV989" s="267"/>
      <c r="AW989" s="267"/>
      <c r="AX989" s="267"/>
      <c r="AY989" s="267"/>
      <c r="AZ989" s="267"/>
      <c r="BA989" s="267"/>
      <c r="BB989" s="267"/>
      <c r="BC989" s="267"/>
      <c r="BD989" s="267"/>
      <c r="BE989" s="267"/>
      <c r="BF989" s="267"/>
      <c r="BG989" s="267"/>
      <c r="BH989" s="267"/>
      <c r="BI989" s="267"/>
      <c r="BJ989" s="267"/>
      <c r="BK989" s="267"/>
      <c r="BL989" s="267"/>
      <c r="BM989" s="267"/>
      <c r="BN989" s="267"/>
      <c r="BO989" s="267"/>
      <c r="BP989" s="267"/>
      <c r="BQ989" s="267"/>
      <c r="BR989" s="267"/>
      <c r="BS989" s="267"/>
      <c r="BT989" s="267"/>
      <c r="BU989" s="267"/>
      <c r="BV989" s="267"/>
      <c r="BW989" s="267"/>
      <c r="BX989" s="267"/>
      <c r="BY989" s="267"/>
      <c r="BZ989" s="267"/>
    </row>
    <row r="990" spans="1:78">
      <c r="A990" s="267"/>
      <c r="B990" s="267"/>
      <c r="C990" s="267"/>
      <c r="D990" s="267"/>
      <c r="E990" s="293"/>
      <c r="F990" s="293"/>
      <c r="G990" s="293"/>
      <c r="H990" s="267"/>
      <c r="I990" s="267"/>
      <c r="J990" s="267"/>
      <c r="K990" s="267"/>
      <c r="L990" s="267"/>
      <c r="M990" s="267"/>
      <c r="N990" s="267"/>
      <c r="O990" s="267"/>
      <c r="P990" s="267"/>
      <c r="Q990" s="267"/>
      <c r="R990" s="267"/>
      <c r="S990" s="267"/>
      <c r="T990" s="267"/>
      <c r="U990" s="267"/>
      <c r="V990" s="267"/>
      <c r="W990" s="267"/>
      <c r="X990" s="267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267"/>
      <c r="AK990" s="267"/>
      <c r="AL990" s="267"/>
      <c r="AM990" s="267"/>
      <c r="AN990" s="267"/>
      <c r="AO990" s="267"/>
      <c r="AP990" s="267"/>
      <c r="AQ990" s="267"/>
      <c r="AR990" s="267"/>
      <c r="AS990" s="267"/>
      <c r="AT990" s="267"/>
      <c r="AU990" s="267"/>
      <c r="AV990" s="267"/>
      <c r="AW990" s="267"/>
      <c r="AX990" s="267"/>
      <c r="AY990" s="267"/>
      <c r="AZ990" s="267"/>
      <c r="BA990" s="267"/>
      <c r="BB990" s="267"/>
      <c r="BC990" s="267"/>
      <c r="BD990" s="267"/>
      <c r="BE990" s="267"/>
      <c r="BF990" s="267"/>
      <c r="BG990" s="267"/>
      <c r="BH990" s="267"/>
      <c r="BI990" s="267"/>
      <c r="BJ990" s="267"/>
      <c r="BK990" s="267"/>
      <c r="BL990" s="267"/>
      <c r="BM990" s="267"/>
      <c r="BN990" s="267"/>
      <c r="BO990" s="267"/>
      <c r="BP990" s="267"/>
      <c r="BQ990" s="267"/>
      <c r="BR990" s="267"/>
      <c r="BS990" s="267"/>
      <c r="BT990" s="267"/>
      <c r="BU990" s="267"/>
      <c r="BV990" s="267"/>
      <c r="BW990" s="267"/>
      <c r="BX990" s="267"/>
      <c r="BY990" s="267"/>
      <c r="BZ990" s="267"/>
    </row>
    <row r="991" spans="1:78">
      <c r="A991" s="267"/>
      <c r="B991" s="267"/>
      <c r="C991" s="267"/>
      <c r="D991" s="267"/>
      <c r="E991" s="293"/>
      <c r="F991" s="293"/>
      <c r="G991" s="293"/>
      <c r="H991" s="267"/>
      <c r="I991" s="267"/>
      <c r="J991" s="267"/>
      <c r="K991" s="267"/>
      <c r="L991" s="267"/>
      <c r="M991" s="267"/>
      <c r="N991" s="267"/>
      <c r="O991" s="267"/>
      <c r="P991" s="267"/>
      <c r="Q991" s="267"/>
      <c r="R991" s="267"/>
      <c r="S991" s="267"/>
      <c r="T991" s="267"/>
      <c r="U991" s="267"/>
      <c r="V991" s="267"/>
      <c r="W991" s="267"/>
      <c r="X991" s="267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267"/>
      <c r="AK991" s="267"/>
      <c r="AL991" s="267"/>
      <c r="AM991" s="267"/>
      <c r="AN991" s="267"/>
      <c r="AO991" s="267"/>
      <c r="AP991" s="267"/>
      <c r="AQ991" s="267"/>
      <c r="AR991" s="267"/>
      <c r="AS991" s="267"/>
      <c r="AT991" s="267"/>
      <c r="AU991" s="267"/>
      <c r="AV991" s="267"/>
      <c r="AW991" s="267"/>
      <c r="AX991" s="267"/>
      <c r="AY991" s="267"/>
      <c r="AZ991" s="267"/>
      <c r="BA991" s="267"/>
      <c r="BB991" s="267"/>
      <c r="BC991" s="267"/>
      <c r="BD991" s="267"/>
      <c r="BE991" s="267"/>
      <c r="BF991" s="267"/>
      <c r="BG991" s="267"/>
      <c r="BH991" s="267"/>
      <c r="BI991" s="267"/>
      <c r="BJ991" s="267"/>
      <c r="BK991" s="267"/>
      <c r="BL991" s="267"/>
      <c r="BM991" s="267"/>
      <c r="BN991" s="267"/>
      <c r="BO991" s="267"/>
      <c r="BP991" s="267"/>
      <c r="BQ991" s="267"/>
      <c r="BR991" s="267"/>
      <c r="BS991" s="267"/>
      <c r="BT991" s="267"/>
      <c r="BU991" s="267"/>
      <c r="BV991" s="267"/>
      <c r="BW991" s="267"/>
      <c r="BX991" s="267"/>
      <c r="BY991" s="267"/>
      <c r="BZ991" s="267"/>
    </row>
    <row r="992" spans="1:78">
      <c r="A992" s="267"/>
      <c r="B992" s="267"/>
      <c r="C992" s="267"/>
      <c r="D992" s="267"/>
      <c r="E992" s="293"/>
      <c r="F992" s="293"/>
      <c r="G992" s="293"/>
      <c r="H992" s="267"/>
      <c r="I992" s="267"/>
      <c r="J992" s="267"/>
      <c r="K992" s="267"/>
      <c r="L992" s="267"/>
      <c r="M992" s="267"/>
      <c r="N992" s="267"/>
      <c r="O992" s="267"/>
      <c r="P992" s="267"/>
      <c r="Q992" s="267"/>
      <c r="R992" s="267"/>
      <c r="S992" s="267"/>
      <c r="T992" s="267"/>
      <c r="U992" s="267"/>
      <c r="V992" s="267"/>
      <c r="W992" s="267"/>
      <c r="X992" s="267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267"/>
      <c r="AK992" s="267"/>
      <c r="AL992" s="267"/>
      <c r="AM992" s="267"/>
      <c r="AN992" s="267"/>
      <c r="AO992" s="267"/>
      <c r="AP992" s="267"/>
      <c r="AQ992" s="267"/>
      <c r="AR992" s="267"/>
      <c r="AS992" s="267"/>
      <c r="AT992" s="267"/>
      <c r="AU992" s="267"/>
      <c r="AV992" s="267"/>
      <c r="AW992" s="267"/>
      <c r="AX992" s="267"/>
      <c r="AY992" s="267"/>
      <c r="AZ992" s="267"/>
      <c r="BA992" s="267"/>
      <c r="BB992" s="267"/>
      <c r="BC992" s="267"/>
      <c r="BD992" s="267"/>
      <c r="BE992" s="267"/>
      <c r="BF992" s="267"/>
      <c r="BG992" s="267"/>
      <c r="BH992" s="267"/>
      <c r="BI992" s="267"/>
      <c r="BJ992" s="267"/>
      <c r="BK992" s="267"/>
      <c r="BL992" s="267"/>
      <c r="BM992" s="267"/>
      <c r="BN992" s="267"/>
      <c r="BO992" s="267"/>
      <c r="BP992" s="267"/>
      <c r="BQ992" s="267"/>
      <c r="BR992" s="267"/>
      <c r="BS992" s="267"/>
      <c r="BT992" s="267"/>
      <c r="BU992" s="267"/>
      <c r="BV992" s="267"/>
      <c r="BW992" s="267"/>
      <c r="BX992" s="267"/>
      <c r="BY992" s="267"/>
      <c r="BZ992" s="267"/>
    </row>
    <row r="993" spans="1:78">
      <c r="A993" s="267"/>
      <c r="B993" s="267"/>
      <c r="C993" s="267"/>
      <c r="D993" s="267"/>
      <c r="E993" s="293"/>
      <c r="F993" s="293"/>
      <c r="G993" s="293"/>
      <c r="H993" s="267"/>
      <c r="I993" s="267"/>
      <c r="J993" s="267"/>
      <c r="K993" s="267"/>
      <c r="L993" s="267"/>
      <c r="M993" s="267"/>
      <c r="N993" s="267"/>
      <c r="O993" s="267"/>
      <c r="P993" s="267"/>
      <c r="Q993" s="267"/>
      <c r="R993" s="267"/>
      <c r="S993" s="267"/>
      <c r="T993" s="267"/>
      <c r="U993" s="267"/>
      <c r="V993" s="267"/>
      <c r="W993" s="267"/>
      <c r="X993" s="267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267"/>
      <c r="AK993" s="267"/>
      <c r="AL993" s="267"/>
      <c r="AM993" s="267"/>
      <c r="AN993" s="267"/>
      <c r="AO993" s="267"/>
      <c r="AP993" s="267"/>
      <c r="AQ993" s="267"/>
      <c r="AR993" s="267"/>
      <c r="AS993" s="267"/>
      <c r="AT993" s="267"/>
      <c r="AU993" s="267"/>
      <c r="AV993" s="267"/>
      <c r="AW993" s="267"/>
      <c r="AX993" s="267"/>
      <c r="AY993" s="267"/>
      <c r="AZ993" s="267"/>
      <c r="BA993" s="267"/>
      <c r="BB993" s="267"/>
      <c r="BC993" s="267"/>
      <c r="BD993" s="267"/>
      <c r="BE993" s="267"/>
      <c r="BF993" s="267"/>
      <c r="BG993" s="267"/>
      <c r="BH993" s="267"/>
      <c r="BI993" s="267"/>
      <c r="BJ993" s="267"/>
      <c r="BK993" s="267"/>
      <c r="BL993" s="267"/>
      <c r="BM993" s="267"/>
      <c r="BN993" s="267"/>
      <c r="BO993" s="267"/>
      <c r="BP993" s="267"/>
      <c r="BQ993" s="267"/>
      <c r="BR993" s="267"/>
      <c r="BS993" s="267"/>
      <c r="BT993" s="267"/>
      <c r="BU993" s="267"/>
      <c r="BV993" s="267"/>
      <c r="BW993" s="267"/>
      <c r="BX993" s="267"/>
      <c r="BY993" s="267"/>
      <c r="BZ993" s="267"/>
    </row>
    <row r="994" spans="1:78">
      <c r="A994" s="267"/>
      <c r="B994" s="267"/>
      <c r="C994" s="267"/>
      <c r="D994" s="267"/>
      <c r="E994" s="293"/>
      <c r="F994" s="293"/>
      <c r="G994" s="293"/>
      <c r="H994" s="267"/>
      <c r="I994" s="267"/>
      <c r="J994" s="267"/>
      <c r="K994" s="267"/>
      <c r="L994" s="267"/>
      <c r="M994" s="267"/>
      <c r="N994" s="267"/>
      <c r="O994" s="267"/>
      <c r="P994" s="267"/>
      <c r="Q994" s="267"/>
      <c r="R994" s="267"/>
      <c r="S994" s="267"/>
      <c r="T994" s="267"/>
      <c r="U994" s="267"/>
      <c r="V994" s="267"/>
      <c r="W994" s="267"/>
      <c r="X994" s="267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267"/>
      <c r="AK994" s="267"/>
      <c r="AL994" s="267"/>
      <c r="AM994" s="267"/>
      <c r="AN994" s="267"/>
      <c r="AO994" s="267"/>
      <c r="AP994" s="267"/>
      <c r="AQ994" s="267"/>
      <c r="AR994" s="267"/>
      <c r="AS994" s="267"/>
      <c r="AT994" s="267"/>
      <c r="AU994" s="267"/>
      <c r="AV994" s="267"/>
      <c r="AW994" s="267"/>
      <c r="AX994" s="267"/>
      <c r="AY994" s="267"/>
      <c r="AZ994" s="267"/>
      <c r="BA994" s="267"/>
      <c r="BB994" s="267"/>
      <c r="BC994" s="267"/>
      <c r="BD994" s="267"/>
      <c r="BE994" s="267"/>
      <c r="BF994" s="267"/>
      <c r="BG994" s="267"/>
      <c r="BH994" s="267"/>
      <c r="BI994" s="267"/>
      <c r="BJ994" s="267"/>
      <c r="BK994" s="267"/>
      <c r="BL994" s="267"/>
      <c r="BM994" s="267"/>
      <c r="BN994" s="267"/>
      <c r="BO994" s="267"/>
      <c r="BP994" s="267"/>
      <c r="BQ994" s="267"/>
      <c r="BR994" s="267"/>
      <c r="BS994" s="267"/>
      <c r="BT994" s="267"/>
      <c r="BU994" s="267"/>
      <c r="BV994" s="267"/>
      <c r="BW994" s="267"/>
      <c r="BX994" s="267"/>
      <c r="BY994" s="267"/>
      <c r="BZ994" s="267"/>
    </row>
    <row r="995" spans="1:78">
      <c r="A995" s="267"/>
      <c r="B995" s="267"/>
      <c r="C995" s="267"/>
      <c r="D995" s="267"/>
      <c r="E995" s="293"/>
      <c r="F995" s="293"/>
      <c r="G995" s="293"/>
      <c r="H995" s="267"/>
      <c r="I995" s="267"/>
      <c r="J995" s="267"/>
      <c r="K995" s="267"/>
      <c r="L995" s="267"/>
      <c r="M995" s="267"/>
      <c r="N995" s="267"/>
      <c r="O995" s="267"/>
      <c r="P995" s="267"/>
      <c r="Q995" s="267"/>
      <c r="R995" s="267"/>
      <c r="S995" s="267"/>
      <c r="T995" s="267"/>
      <c r="U995" s="267"/>
      <c r="V995" s="267"/>
      <c r="W995" s="267"/>
      <c r="X995" s="267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267"/>
      <c r="AK995" s="267"/>
      <c r="AL995" s="267"/>
      <c r="AM995" s="267"/>
      <c r="AN995" s="267"/>
      <c r="AO995" s="267"/>
      <c r="AP995" s="267"/>
      <c r="AQ995" s="267"/>
      <c r="AR995" s="267"/>
      <c r="AS995" s="267"/>
      <c r="AT995" s="267"/>
      <c r="AU995" s="267"/>
      <c r="AV995" s="267"/>
      <c r="AW995" s="267"/>
      <c r="AX995" s="267"/>
      <c r="AY995" s="267"/>
      <c r="AZ995" s="267"/>
      <c r="BA995" s="267"/>
      <c r="BB995" s="267"/>
      <c r="BC995" s="267"/>
      <c r="BD995" s="267"/>
      <c r="BE995" s="267"/>
      <c r="BF995" s="267"/>
      <c r="BG995" s="267"/>
      <c r="BH995" s="267"/>
      <c r="BI995" s="267"/>
      <c r="BJ995" s="267"/>
      <c r="BK995" s="267"/>
      <c r="BL995" s="267"/>
      <c r="BM995" s="267"/>
      <c r="BN995" s="267"/>
      <c r="BO995" s="267"/>
      <c r="BP995" s="267"/>
      <c r="BQ995" s="267"/>
      <c r="BR995" s="267"/>
      <c r="BS995" s="267"/>
      <c r="BT995" s="267"/>
      <c r="BU995" s="267"/>
      <c r="BV995" s="267"/>
      <c r="BW995" s="267"/>
      <c r="BX995" s="267"/>
      <c r="BY995" s="267"/>
      <c r="BZ995" s="267"/>
    </row>
    <row r="996" spans="1:78">
      <c r="A996" s="267"/>
      <c r="B996" s="267"/>
      <c r="C996" s="267"/>
      <c r="D996" s="267"/>
      <c r="E996" s="293"/>
      <c r="F996" s="293"/>
      <c r="G996" s="293"/>
      <c r="H996" s="267"/>
      <c r="I996" s="267"/>
      <c r="J996" s="267"/>
      <c r="K996" s="267"/>
      <c r="L996" s="267"/>
      <c r="M996" s="267"/>
      <c r="N996" s="267"/>
      <c r="O996" s="267"/>
      <c r="P996" s="267"/>
      <c r="Q996" s="267"/>
      <c r="R996" s="267"/>
      <c r="S996" s="267"/>
      <c r="T996" s="267"/>
      <c r="U996" s="267"/>
      <c r="V996" s="267"/>
      <c r="W996" s="267"/>
      <c r="X996" s="267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267"/>
      <c r="AK996" s="267"/>
      <c r="AL996" s="267"/>
      <c r="AM996" s="267"/>
      <c r="AN996" s="267"/>
      <c r="AO996" s="267"/>
      <c r="AP996" s="267"/>
      <c r="AQ996" s="267"/>
      <c r="AR996" s="267"/>
      <c r="AS996" s="267"/>
      <c r="AT996" s="267"/>
      <c r="AU996" s="267"/>
      <c r="AV996" s="267"/>
      <c r="AW996" s="267"/>
      <c r="AX996" s="267"/>
      <c r="AY996" s="267"/>
      <c r="AZ996" s="267"/>
      <c r="BA996" s="267"/>
      <c r="BB996" s="267"/>
      <c r="BC996" s="267"/>
      <c r="BD996" s="267"/>
      <c r="BE996" s="267"/>
      <c r="BF996" s="267"/>
      <c r="BG996" s="267"/>
      <c r="BH996" s="267"/>
      <c r="BI996" s="267"/>
      <c r="BJ996" s="267"/>
      <c r="BK996" s="267"/>
      <c r="BL996" s="267"/>
      <c r="BM996" s="267"/>
      <c r="BN996" s="267"/>
      <c r="BO996" s="267"/>
      <c r="BP996" s="267"/>
      <c r="BQ996" s="267"/>
      <c r="BR996" s="267"/>
      <c r="BS996" s="267"/>
      <c r="BT996" s="267"/>
      <c r="BU996" s="267"/>
      <c r="BV996" s="267"/>
      <c r="BW996" s="267"/>
      <c r="BX996" s="267"/>
      <c r="BY996" s="267"/>
      <c r="BZ996" s="267"/>
    </row>
    <row r="997" spans="1:78">
      <c r="A997" s="267"/>
      <c r="B997" s="267"/>
      <c r="C997" s="267"/>
      <c r="D997" s="267"/>
      <c r="E997" s="293"/>
      <c r="F997" s="293"/>
      <c r="G997" s="293"/>
      <c r="H997" s="267"/>
      <c r="I997" s="267"/>
      <c r="J997" s="267"/>
      <c r="K997" s="267"/>
      <c r="L997" s="267"/>
      <c r="M997" s="267"/>
      <c r="N997" s="267"/>
      <c r="O997" s="267"/>
      <c r="P997" s="267"/>
      <c r="Q997" s="267"/>
      <c r="R997" s="267"/>
      <c r="S997" s="267"/>
      <c r="T997" s="267"/>
      <c r="U997" s="267"/>
      <c r="V997" s="267"/>
      <c r="W997" s="267"/>
      <c r="X997" s="267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267"/>
      <c r="AK997" s="267"/>
      <c r="AL997" s="267"/>
      <c r="AM997" s="267"/>
      <c r="AN997" s="267"/>
      <c r="AO997" s="267"/>
      <c r="AP997" s="267"/>
      <c r="AQ997" s="267"/>
      <c r="AR997" s="267"/>
      <c r="AS997" s="267"/>
      <c r="AT997" s="267"/>
      <c r="AU997" s="267"/>
      <c r="AV997" s="267"/>
      <c r="AW997" s="267"/>
      <c r="AX997" s="267"/>
      <c r="AY997" s="267"/>
      <c r="AZ997" s="267"/>
      <c r="BA997" s="267"/>
      <c r="BB997" s="267"/>
      <c r="BC997" s="267"/>
      <c r="BD997" s="267"/>
      <c r="BE997" s="267"/>
      <c r="BF997" s="267"/>
      <c r="BG997" s="267"/>
      <c r="BH997" s="267"/>
      <c r="BI997" s="267"/>
      <c r="BJ997" s="267"/>
      <c r="BK997" s="267"/>
      <c r="BL997" s="267"/>
      <c r="BM997" s="267"/>
      <c r="BN997" s="267"/>
      <c r="BO997" s="267"/>
      <c r="BP997" s="267"/>
      <c r="BQ997" s="267"/>
      <c r="BR997" s="267"/>
      <c r="BS997" s="267"/>
      <c r="BT997" s="267"/>
      <c r="BU997" s="267"/>
      <c r="BV997" s="267"/>
      <c r="BW997" s="267"/>
      <c r="BX997" s="267"/>
      <c r="BY997" s="267"/>
      <c r="BZ997" s="267"/>
    </row>
    <row r="998" spans="1:78">
      <c r="A998" s="267"/>
      <c r="B998" s="267"/>
      <c r="C998" s="267"/>
      <c r="D998" s="267"/>
      <c r="E998" s="293"/>
      <c r="F998" s="293"/>
      <c r="G998" s="293"/>
      <c r="H998" s="267"/>
      <c r="I998" s="267"/>
      <c r="J998" s="267"/>
      <c r="K998" s="267"/>
      <c r="L998" s="267"/>
      <c r="M998" s="267"/>
      <c r="N998" s="267"/>
      <c r="O998" s="267"/>
      <c r="P998" s="267"/>
      <c r="Q998" s="267"/>
      <c r="R998" s="267"/>
      <c r="S998" s="267"/>
      <c r="T998" s="267"/>
      <c r="U998" s="267"/>
      <c r="V998" s="267"/>
      <c r="W998" s="267"/>
      <c r="X998" s="267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267"/>
      <c r="AK998" s="267"/>
      <c r="AL998" s="267"/>
      <c r="AM998" s="267"/>
      <c r="AN998" s="267"/>
      <c r="AO998" s="267"/>
      <c r="AP998" s="267"/>
      <c r="AQ998" s="267"/>
      <c r="AR998" s="267"/>
      <c r="AS998" s="267"/>
      <c r="AT998" s="267"/>
      <c r="AU998" s="267"/>
      <c r="AV998" s="267"/>
      <c r="AW998" s="267"/>
      <c r="AX998" s="267"/>
      <c r="AY998" s="267"/>
      <c r="AZ998" s="267"/>
      <c r="BA998" s="267"/>
      <c r="BB998" s="267"/>
      <c r="BC998" s="267"/>
      <c r="BD998" s="267"/>
      <c r="BE998" s="267"/>
      <c r="BF998" s="267"/>
      <c r="BG998" s="267"/>
      <c r="BH998" s="267"/>
      <c r="BI998" s="267"/>
      <c r="BJ998" s="267"/>
      <c r="BK998" s="267"/>
      <c r="BL998" s="267"/>
      <c r="BM998" s="267"/>
      <c r="BN998" s="267"/>
      <c r="BO998" s="267"/>
      <c r="BP998" s="267"/>
      <c r="BQ998" s="267"/>
      <c r="BR998" s="267"/>
      <c r="BS998" s="267"/>
      <c r="BT998" s="267"/>
      <c r="BU998" s="267"/>
      <c r="BV998" s="267"/>
      <c r="BW998" s="267"/>
      <c r="BX998" s="267"/>
      <c r="BY998" s="267"/>
      <c r="BZ998" s="267"/>
    </row>
    <row r="999" spans="1:78">
      <c r="A999" s="267"/>
      <c r="B999" s="267"/>
      <c r="C999" s="267"/>
      <c r="D999" s="267"/>
      <c r="E999" s="293"/>
      <c r="F999" s="293"/>
      <c r="G999" s="293"/>
      <c r="H999" s="267"/>
      <c r="I999" s="267"/>
      <c r="J999" s="267"/>
      <c r="K999" s="267"/>
      <c r="L999" s="267"/>
      <c r="M999" s="267"/>
      <c r="N999" s="267"/>
      <c r="O999" s="267"/>
      <c r="P999" s="267"/>
      <c r="Q999" s="267"/>
      <c r="R999" s="267"/>
      <c r="S999" s="267"/>
      <c r="T999" s="267"/>
      <c r="U999" s="267"/>
      <c r="V999" s="267"/>
      <c r="W999" s="267"/>
      <c r="X999" s="267"/>
      <c r="Y999" s="267"/>
      <c r="Z999" s="267"/>
      <c r="AA999" s="267"/>
      <c r="AB999" s="267"/>
      <c r="AC999" s="267"/>
      <c r="AD999" s="267"/>
      <c r="AE999" s="267"/>
      <c r="AF999" s="267"/>
      <c r="AG999" s="267"/>
      <c r="AH999" s="267"/>
      <c r="AI999" s="267"/>
      <c r="AJ999" s="267"/>
      <c r="AK999" s="267"/>
      <c r="AL999" s="267"/>
      <c r="AM999" s="267"/>
      <c r="AN999" s="267"/>
      <c r="AO999" s="267"/>
      <c r="AP999" s="267"/>
      <c r="AQ999" s="267"/>
      <c r="AR999" s="267"/>
      <c r="AS999" s="267"/>
      <c r="AT999" s="267"/>
      <c r="AU999" s="267"/>
      <c r="AV999" s="267"/>
      <c r="AW999" s="267"/>
      <c r="AX999" s="267"/>
      <c r="AY999" s="267"/>
      <c r="AZ999" s="267"/>
      <c r="BA999" s="267"/>
      <c r="BB999" s="267"/>
      <c r="BC999" s="267"/>
      <c r="BD999" s="267"/>
      <c r="BE999" s="267"/>
      <c r="BF999" s="267"/>
      <c r="BG999" s="267"/>
      <c r="BH999" s="267"/>
      <c r="BI999" s="267"/>
      <c r="BJ999" s="267"/>
      <c r="BK999" s="267"/>
      <c r="BL999" s="267"/>
      <c r="BM999" s="267"/>
      <c r="BN999" s="267"/>
      <c r="BO999" s="267"/>
      <c r="BP999" s="267"/>
      <c r="BQ999" s="267"/>
      <c r="BR999" s="267"/>
      <c r="BS999" s="267"/>
      <c r="BT999" s="267"/>
      <c r="BU999" s="267"/>
      <c r="BV999" s="267"/>
      <c r="BW999" s="267"/>
      <c r="BX999" s="267"/>
      <c r="BY999" s="267"/>
      <c r="BZ999" s="267"/>
    </row>
    <row r="1000" spans="1:78">
      <c r="A1000" s="267"/>
      <c r="B1000" s="267"/>
      <c r="C1000" s="267"/>
      <c r="D1000" s="267"/>
      <c r="E1000" s="293"/>
      <c r="F1000" s="293"/>
      <c r="G1000" s="293"/>
      <c r="H1000" s="267"/>
      <c r="I1000" s="267"/>
      <c r="J1000" s="267"/>
      <c r="K1000" s="267"/>
      <c r="L1000" s="267"/>
      <c r="M1000" s="267"/>
      <c r="N1000" s="267"/>
      <c r="O1000" s="267"/>
      <c r="P1000" s="267"/>
      <c r="Q1000" s="267"/>
      <c r="R1000" s="267"/>
      <c r="S1000" s="267"/>
      <c r="T1000" s="267"/>
      <c r="U1000" s="267"/>
      <c r="V1000" s="267"/>
      <c r="W1000" s="267"/>
      <c r="X1000" s="267"/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267"/>
      <c r="AK1000" s="267"/>
      <c r="AL1000" s="267"/>
      <c r="AM1000" s="267"/>
      <c r="AN1000" s="267"/>
      <c r="AO1000" s="267"/>
      <c r="AP1000" s="267"/>
      <c r="AQ1000" s="267"/>
      <c r="AR1000" s="267"/>
      <c r="AS1000" s="267"/>
      <c r="AT1000" s="267"/>
      <c r="AU1000" s="267"/>
      <c r="AV1000" s="267"/>
      <c r="AW1000" s="267"/>
      <c r="AX1000" s="267"/>
      <c r="AY1000" s="267"/>
      <c r="AZ1000" s="267"/>
      <c r="BA1000" s="267"/>
      <c r="BB1000" s="267"/>
      <c r="BC1000" s="267"/>
      <c r="BD1000" s="267"/>
      <c r="BE1000" s="267"/>
      <c r="BF1000" s="267"/>
      <c r="BG1000" s="267"/>
      <c r="BH1000" s="267"/>
      <c r="BI1000" s="267"/>
      <c r="BJ1000" s="267"/>
      <c r="BK1000" s="267"/>
      <c r="BL1000" s="267"/>
      <c r="BM1000" s="267"/>
      <c r="BN1000" s="267"/>
      <c r="BO1000" s="267"/>
      <c r="BP1000" s="267"/>
      <c r="BQ1000" s="267"/>
      <c r="BR1000" s="267"/>
      <c r="BS1000" s="267"/>
      <c r="BT1000" s="267"/>
      <c r="BU1000" s="267"/>
      <c r="BV1000" s="267"/>
      <c r="BW1000" s="267"/>
      <c r="BX1000" s="267"/>
      <c r="BY1000" s="267"/>
      <c r="BZ1000" s="267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tabSelected="1" topLeftCell="A19" zoomScale="70" zoomScaleNormal="70" workbookViewId="0">
      <selection activeCell="C36" sqref="C36"/>
    </sheetView>
  </sheetViews>
  <sheetFormatPr baseColWidth="10" defaultRowHeight="12.75"/>
  <cols>
    <col min="1" max="1" width="89.5703125" customWidth="1"/>
    <col min="2" max="2" width="16.42578125" bestFit="1" customWidth="1"/>
    <col min="3" max="3" width="18.5703125" customWidth="1"/>
    <col min="4" max="6" width="16.42578125" bestFit="1" customWidth="1"/>
    <col min="7" max="7" width="16.85546875" style="67" customWidth="1"/>
  </cols>
  <sheetData>
    <row r="1" spans="1:8" ht="15.75" customHeight="1">
      <c r="A1" s="376" t="s">
        <v>258</v>
      </c>
      <c r="B1" s="376"/>
      <c r="C1" s="376"/>
      <c r="D1" s="376"/>
      <c r="E1" s="376"/>
      <c r="F1" s="376"/>
      <c r="G1" s="376"/>
    </row>
    <row r="2" spans="1:8" ht="15">
      <c r="A2" s="387" t="s">
        <v>521</v>
      </c>
      <c r="B2" s="388"/>
      <c r="C2" s="388"/>
      <c r="D2" s="388"/>
      <c r="E2" s="388"/>
      <c r="F2" s="388"/>
      <c r="G2" s="389"/>
    </row>
    <row r="3" spans="1:8" ht="15">
      <c r="A3" s="386" t="s">
        <v>259</v>
      </c>
      <c r="B3" s="384"/>
      <c r="C3" s="384"/>
      <c r="D3" s="384"/>
      <c r="E3" s="384"/>
      <c r="F3" s="384"/>
      <c r="G3" s="385"/>
    </row>
    <row r="4" spans="1:8" ht="15">
      <c r="A4" s="383" t="str">
        <f>+'F3. IAODF'!A5:K5</f>
        <v>Del 1 de enero al 30 de junio de 2025</v>
      </c>
      <c r="B4" s="384"/>
      <c r="C4" s="384"/>
      <c r="D4" s="384"/>
      <c r="E4" s="384"/>
      <c r="F4" s="384"/>
      <c r="G4" s="385"/>
    </row>
    <row r="5" spans="1:8" ht="15">
      <c r="A5" s="380" t="s">
        <v>4</v>
      </c>
      <c r="B5" s="381"/>
      <c r="C5" s="381"/>
      <c r="D5" s="381"/>
      <c r="E5" s="381"/>
      <c r="F5" s="381"/>
      <c r="G5" s="382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s="298" customFormat="1" ht="15">
      <c r="A7" s="377" t="s">
        <v>260</v>
      </c>
      <c r="B7" s="379" t="s">
        <v>261</v>
      </c>
      <c r="C7" s="379"/>
      <c r="D7" s="379"/>
      <c r="E7" s="379"/>
      <c r="F7" s="379"/>
      <c r="G7" s="378" t="s">
        <v>262</v>
      </c>
    </row>
    <row r="8" spans="1:8" s="298" customFormat="1" ht="30">
      <c r="A8" s="377"/>
      <c r="B8" s="299" t="s">
        <v>263</v>
      </c>
      <c r="C8" s="297" t="s">
        <v>151</v>
      </c>
      <c r="D8" s="299" t="s">
        <v>152</v>
      </c>
      <c r="E8" s="299" t="s">
        <v>153</v>
      </c>
      <c r="F8" s="299" t="s">
        <v>264</v>
      </c>
      <c r="G8" s="378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0</v>
      </c>
      <c r="C14" s="76">
        <v>496846.72</v>
      </c>
      <c r="D14" s="76">
        <f>+B14+C14</f>
        <v>496846.72</v>
      </c>
      <c r="E14" s="76">
        <v>1431517.73</v>
      </c>
      <c r="F14" s="76">
        <v>1431517.73</v>
      </c>
      <c r="G14" s="76">
        <f>+F14-B14</f>
        <v>1431517.73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17967733.640000001</v>
      </c>
      <c r="C16" s="76">
        <v>1563533.04</v>
      </c>
      <c r="D16" s="76">
        <f>+B16+C16</f>
        <v>19531266.68</v>
      </c>
      <c r="E16" s="76">
        <f>341769.5+14990134.2</f>
        <v>15331903.699999999</v>
      </c>
      <c r="F16" s="76">
        <v>14990134.199999999</v>
      </c>
      <c r="G16" s="76">
        <f>+F16-B16</f>
        <v>-2977599.4400000013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435710165</v>
      </c>
      <c r="C35" s="76">
        <v>90000</v>
      </c>
      <c r="D35" s="76">
        <f>+B35+C35</f>
        <v>435800165</v>
      </c>
      <c r="E35" s="76">
        <v>136401877.30000001</v>
      </c>
      <c r="F35" s="76">
        <v>136401877.30000001</v>
      </c>
      <c r="G35" s="76">
        <f>+F35-B35</f>
        <v>-299308287.69999999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>
        <v>0</v>
      </c>
      <c r="C38" s="76">
        <f>+C39+C40</f>
        <v>38335934.829999998</v>
      </c>
      <c r="D38" s="76">
        <f>+B38+C38</f>
        <v>38335934.829999998</v>
      </c>
      <c r="E38" s="76">
        <v>0</v>
      </c>
      <c r="F38" s="76">
        <v>0</v>
      </c>
      <c r="G38" s="76">
        <f>+F38-B38</f>
        <v>0</v>
      </c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>
        <v>0</v>
      </c>
      <c r="C40" s="76">
        <v>38335934.829999998</v>
      </c>
      <c r="D40" s="76">
        <f>+B40+C40</f>
        <v>38335934.829999998</v>
      </c>
      <c r="E40" s="76">
        <v>0</v>
      </c>
      <c r="F40" s="76">
        <v>0</v>
      </c>
      <c r="G40" s="76">
        <f>+F40-B40</f>
        <v>0</v>
      </c>
      <c r="H40" s="63"/>
      <c r="I40" s="63"/>
    </row>
    <row r="41" spans="1:9" ht="15">
      <c r="A41" s="71" t="s">
        <v>297</v>
      </c>
      <c r="B41" s="77">
        <f>+B10+B11+B12+B13+B14+B15+B16+B17+B29+B35+B36+B38</f>
        <v>453677898.63999999</v>
      </c>
      <c r="C41" s="77">
        <f t="shared" ref="C41:F41" si="0">+C10+C11+C12+C13+C14+C15+C16+C17+C29+C35+C36+C38</f>
        <v>40486314.589999996</v>
      </c>
      <c r="D41" s="77">
        <f t="shared" si="0"/>
        <v>494164213.22999996</v>
      </c>
      <c r="E41" s="77">
        <f>+E10+E11+E12+E13+E14+E15+E16+E17+E29+E35+E36+E38</f>
        <v>153165298.73000002</v>
      </c>
      <c r="F41" s="77">
        <f t="shared" si="0"/>
        <v>152823529.23000002</v>
      </c>
      <c r="G41" s="77">
        <f>+G10+G11+G12+G13+G14+G15+G16+G17+G29+G35+G36+G38</f>
        <v>-300854369.40999997</v>
      </c>
      <c r="H41" s="2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/>
      <c r="C43" s="77"/>
      <c r="D43" s="77"/>
      <c r="E43" s="77"/>
      <c r="F43" s="77"/>
      <c r="G43" s="77"/>
      <c r="H43" s="63"/>
      <c r="I43" s="63"/>
    </row>
    <row r="44" spans="1:9" ht="15">
      <c r="A44" s="69" t="s">
        <v>300</v>
      </c>
      <c r="B44" s="76">
        <f>SUM(B45:B52)</f>
        <v>258283273</v>
      </c>
      <c r="C44" s="76">
        <f>SUM(C45:C52)</f>
        <v>5050341.5</v>
      </c>
      <c r="D44" s="76">
        <f t="shared" ref="D44:G44" si="1">SUM(D45:D52)</f>
        <v>263333614.5</v>
      </c>
      <c r="E44" s="76">
        <f>SUM(E45:E52)</f>
        <v>134783787.24000001</v>
      </c>
      <c r="F44" s="76">
        <f t="shared" si="1"/>
        <v>129733787.23999999</v>
      </c>
      <c r="G44" s="76">
        <f t="shared" si="1"/>
        <v>-128549485.76000001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94" t="s">
        <v>303</v>
      </c>
      <c r="B47" s="243">
        <v>0</v>
      </c>
      <c r="C47" s="243">
        <v>5050341</v>
      </c>
      <c r="D47" s="243">
        <f>+B47+C47</f>
        <v>5050341</v>
      </c>
      <c r="E47" s="243">
        <f>5050000+341.5</f>
        <v>5050341.5</v>
      </c>
      <c r="F47" s="243">
        <v>341.5</v>
      </c>
      <c r="G47" s="243">
        <f>+F47-B47</f>
        <v>341.5</v>
      </c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49" t="s">
        <v>305</v>
      </c>
      <c r="B49" s="76">
        <v>258283273</v>
      </c>
      <c r="C49" s="76">
        <v>0.5</v>
      </c>
      <c r="D49" s="76">
        <f>+B49+C49</f>
        <v>258283273.5</v>
      </c>
      <c r="E49" s="76">
        <v>129733445.73999999</v>
      </c>
      <c r="F49" s="76">
        <v>129733445.73999999</v>
      </c>
      <c r="G49" s="76">
        <f>+F49-B49</f>
        <v>-128549827.26000001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>
        <f>SUM(B54:B57)</f>
        <v>0</v>
      </c>
      <c r="C53" s="76">
        <f t="shared" ref="C53:G53" si="2">SUM(C54:C57)</f>
        <v>0</v>
      </c>
      <c r="D53" s="76">
        <f t="shared" si="2"/>
        <v>0</v>
      </c>
      <c r="E53" s="76">
        <f t="shared" si="2"/>
        <v>0</v>
      </c>
      <c r="F53" s="76">
        <f t="shared" si="2"/>
        <v>0</v>
      </c>
      <c r="G53" s="76">
        <f t="shared" si="2"/>
        <v>0</v>
      </c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>
        <f>+B59+B60</f>
        <v>0</v>
      </c>
      <c r="C58" s="76">
        <f t="shared" ref="C58:G58" si="3">+C59+C60</f>
        <v>0</v>
      </c>
      <c r="D58" s="76">
        <f t="shared" si="3"/>
        <v>0</v>
      </c>
      <c r="E58" s="76">
        <f t="shared" si="3"/>
        <v>0</v>
      </c>
      <c r="F58" s="76">
        <f t="shared" si="3"/>
        <v>0</v>
      </c>
      <c r="G58" s="76">
        <f t="shared" si="3"/>
        <v>0</v>
      </c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13933553.189999999</v>
      </c>
      <c r="D62" s="76">
        <f>+B62+C62</f>
        <v>13933553.189999999</v>
      </c>
      <c r="E62" s="76">
        <v>4.1900000000000004</v>
      </c>
      <c r="F62" s="76">
        <v>4.1900000000000004</v>
      </c>
      <c r="G62" s="76">
        <f>+F62-B62</f>
        <v>4.1900000000000004</v>
      </c>
      <c r="H62" s="63"/>
      <c r="I62" s="263"/>
    </row>
    <row r="63" spans="1:9" ht="15">
      <c r="A63" s="71" t="s">
        <v>319</v>
      </c>
      <c r="B63" s="77">
        <f>+B44+B53+B58+B61+B62</f>
        <v>258283273</v>
      </c>
      <c r="C63" s="77">
        <f t="shared" ref="C63:G63" si="4">+C44+C53+C58+C61+C62</f>
        <v>18983894.689999998</v>
      </c>
      <c r="D63" s="77">
        <f t="shared" si="4"/>
        <v>277267167.69</v>
      </c>
      <c r="E63" s="77">
        <f>+E44+E53+E58+E61+E62</f>
        <v>134783791.43000001</v>
      </c>
      <c r="F63" s="77">
        <f t="shared" si="4"/>
        <v>129733791.42999999</v>
      </c>
      <c r="G63" s="77">
        <f t="shared" si="4"/>
        <v>-128549481.57000001</v>
      </c>
      <c r="H63" s="2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711961171.63999999</v>
      </c>
      <c r="C66" s="77">
        <f>+C63+C41</f>
        <v>59470209.279999994</v>
      </c>
      <c r="D66" s="77">
        <f>+D63+D41</f>
        <v>771431380.91999996</v>
      </c>
      <c r="E66" s="77">
        <f t="shared" ref="E66:F66" si="5">+E63+E41</f>
        <v>287949090.16000003</v>
      </c>
      <c r="F66" s="77">
        <f t="shared" si="5"/>
        <v>282557320.66000003</v>
      </c>
      <c r="G66" s="77">
        <f>+G63+G41</f>
        <v>-429403850.97999996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63"/>
      <c r="I70" s="63"/>
    </row>
    <row r="71" spans="1:9" ht="29.25" customHeight="1">
      <c r="A71" s="374" t="s">
        <v>327</v>
      </c>
      <c r="B71" s="374"/>
      <c r="C71" s="374"/>
      <c r="D71" s="374"/>
      <c r="E71" s="374"/>
      <c r="F71" s="374"/>
      <c r="G71" s="374"/>
      <c r="H71" s="63"/>
      <c r="I71" s="63"/>
    </row>
    <row r="72" spans="1:9" ht="15">
      <c r="A72" s="375" t="s">
        <v>517</v>
      </c>
      <c r="B72" s="374"/>
      <c r="C72" s="374"/>
      <c r="D72" s="374"/>
      <c r="E72" s="374"/>
      <c r="F72" s="374"/>
      <c r="G72" s="374"/>
    </row>
    <row r="73" spans="1:9" ht="27.75" customHeight="1">
      <c r="A73" s="373" t="s">
        <v>519</v>
      </c>
      <c r="B73" s="374"/>
      <c r="C73" s="374"/>
      <c r="D73" s="374"/>
      <c r="E73" s="374"/>
      <c r="F73" s="374"/>
      <c r="G73" s="374"/>
    </row>
    <row r="78" spans="1:9">
      <c r="C78" s="93"/>
    </row>
    <row r="80" spans="1:9">
      <c r="E80" s="67"/>
    </row>
    <row r="81" spans="3:3">
      <c r="C81" s="93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2"/>
  <sheetViews>
    <sheetView zoomScale="85" zoomScaleNormal="85" workbookViewId="0">
      <selection activeCell="H156" sqref="H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90" t="s">
        <v>521</v>
      </c>
      <c r="C2" s="391"/>
      <c r="D2" s="391"/>
      <c r="E2" s="391"/>
      <c r="F2" s="391"/>
      <c r="G2" s="391"/>
      <c r="H2" s="391"/>
      <c r="I2" s="392"/>
    </row>
    <row r="3" spans="1:12" ht="15">
      <c r="A3" s="47"/>
      <c r="B3" s="393" t="s">
        <v>366</v>
      </c>
      <c r="C3" s="394"/>
      <c r="D3" s="394"/>
      <c r="E3" s="394"/>
      <c r="F3" s="394"/>
      <c r="G3" s="394"/>
      <c r="H3" s="394"/>
      <c r="I3" s="395"/>
    </row>
    <row r="4" spans="1:12" ht="15">
      <c r="A4" s="47"/>
      <c r="B4" s="396" t="s">
        <v>367</v>
      </c>
      <c r="C4" s="397"/>
      <c r="D4" s="397"/>
      <c r="E4" s="397"/>
      <c r="F4" s="397"/>
      <c r="G4" s="397"/>
      <c r="H4" s="397"/>
      <c r="I4" s="398"/>
    </row>
    <row r="5" spans="1:12" ht="15">
      <c r="A5" s="47"/>
      <c r="B5" s="399" t="s">
        <v>526</v>
      </c>
      <c r="C5" s="400"/>
      <c r="D5" s="400"/>
      <c r="E5" s="400"/>
      <c r="F5" s="400"/>
      <c r="G5" s="400"/>
      <c r="H5" s="400"/>
      <c r="I5" s="401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402" t="s">
        <v>128</v>
      </c>
      <c r="C7" s="403"/>
      <c r="D7" s="408"/>
      <c r="E7" s="408"/>
      <c r="F7" s="408"/>
      <c r="G7" s="408"/>
      <c r="H7" s="409"/>
      <c r="I7" s="410" t="s">
        <v>149</v>
      </c>
    </row>
    <row r="8" spans="1:12" ht="30">
      <c r="A8" s="47"/>
      <c r="B8" s="404"/>
      <c r="C8" s="405"/>
      <c r="D8" s="228" t="s">
        <v>150</v>
      </c>
      <c r="E8" s="229" t="s">
        <v>151</v>
      </c>
      <c r="F8" s="228" t="s">
        <v>152</v>
      </c>
      <c r="G8" s="228" t="s">
        <v>153</v>
      </c>
      <c r="H8" s="228" t="s">
        <v>154</v>
      </c>
      <c r="I8" s="411"/>
    </row>
    <row r="9" spans="1:12" ht="15">
      <c r="A9" s="47"/>
      <c r="B9" s="406"/>
      <c r="C9" s="407"/>
      <c r="D9" s="228">
        <v>1</v>
      </c>
      <c r="E9" s="229">
        <v>2</v>
      </c>
      <c r="F9" s="228" t="s">
        <v>155</v>
      </c>
      <c r="G9" s="228">
        <v>4</v>
      </c>
      <c r="H9" s="228">
        <v>5</v>
      </c>
      <c r="I9" s="230" t="s">
        <v>156</v>
      </c>
    </row>
    <row r="10" spans="1:12" ht="15">
      <c r="A10" s="48"/>
      <c r="B10" s="49" t="s">
        <v>222</v>
      </c>
      <c r="C10" s="50"/>
      <c r="D10" s="250">
        <f>+D11+D19+D29+D39+D49+D59+D63+D71+D75</f>
        <v>453677898.63999999</v>
      </c>
      <c r="E10" s="250">
        <f>+E11+E19+E29+E39+E49+E59+E63+E71+E75</f>
        <v>40486314.600000001</v>
      </c>
      <c r="F10" s="250">
        <f t="shared" ref="F10:I10" si="0">+F11+F19+F29+F39+F49+F59+F63+F71+F75</f>
        <v>494164213.24000001</v>
      </c>
      <c r="G10" s="250">
        <f t="shared" si="0"/>
        <v>127394307.12</v>
      </c>
      <c r="H10" s="250">
        <f t="shared" si="0"/>
        <v>121572624.41999999</v>
      </c>
      <c r="I10" s="250">
        <f t="shared" si="0"/>
        <v>366769906.11999995</v>
      </c>
    </row>
    <row r="11" spans="1:12" ht="15">
      <c r="A11" s="51"/>
      <c r="B11" s="52" t="s">
        <v>221</v>
      </c>
      <c r="C11" s="53"/>
      <c r="D11" s="251">
        <f>SUM(D12:D18)</f>
        <v>281619879</v>
      </c>
      <c r="E11" s="251">
        <f>SUM(E12:E18)</f>
        <v>5.8207660913467407E-11</v>
      </c>
      <c r="F11" s="251">
        <f t="shared" ref="F11:I11" si="1">SUM(F12:F18)</f>
        <v>281619879</v>
      </c>
      <c r="G11" s="251">
        <f t="shared" si="1"/>
        <v>82523312.810000002</v>
      </c>
      <c r="H11" s="251">
        <f t="shared" si="1"/>
        <v>82457811.49000001</v>
      </c>
      <c r="I11" s="251">
        <f t="shared" si="1"/>
        <v>199096566.18999997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2">
        <v>94440289</v>
      </c>
      <c r="E12" s="252">
        <v>0</v>
      </c>
      <c r="F12" s="252">
        <f>+D12+E12</f>
        <v>94440289</v>
      </c>
      <c r="G12" s="252">
        <v>0</v>
      </c>
      <c r="H12">
        <v>0</v>
      </c>
      <c r="I12" s="252">
        <f t="shared" ref="I12:I76" si="2">+F12-G12</f>
        <v>94440289</v>
      </c>
    </row>
    <row r="13" spans="1:12" ht="15">
      <c r="A13" s="47"/>
      <c r="B13" s="61" t="s">
        <v>7</v>
      </c>
      <c r="C13" s="54" t="s">
        <v>158</v>
      </c>
      <c r="D13" s="252">
        <v>107778460.06999999</v>
      </c>
      <c r="E13" s="252">
        <v>336203.63</v>
      </c>
      <c r="F13" s="252">
        <f t="shared" ref="F13:F76" si="3">+D13+E13</f>
        <v>108114663.69999999</v>
      </c>
      <c r="G13" s="252">
        <v>53944048.020000003</v>
      </c>
      <c r="H13" s="66">
        <v>53944048.020000003</v>
      </c>
      <c r="I13" s="252">
        <f t="shared" si="2"/>
        <v>54170615.679999985</v>
      </c>
    </row>
    <row r="14" spans="1:12" ht="15">
      <c r="A14" s="47"/>
      <c r="B14" s="61" t="s">
        <v>8</v>
      </c>
      <c r="C14" s="54" t="s">
        <v>159</v>
      </c>
      <c r="D14" s="252">
        <v>25376879.800000001</v>
      </c>
      <c r="E14" s="252">
        <v>-404663.8</v>
      </c>
      <c r="F14" s="252">
        <f t="shared" si="3"/>
        <v>24972216</v>
      </c>
      <c r="G14" s="252">
        <v>4005358.24</v>
      </c>
      <c r="H14" s="66">
        <v>4003947.76</v>
      </c>
      <c r="I14" s="252">
        <f t="shared" si="2"/>
        <v>20966857.759999998</v>
      </c>
    </row>
    <row r="15" spans="1:12" ht="15">
      <c r="A15" s="47"/>
      <c r="B15" s="61" t="s">
        <v>9</v>
      </c>
      <c r="C15" s="54" t="s">
        <v>160</v>
      </c>
      <c r="D15" s="252">
        <v>9636258.8000000007</v>
      </c>
      <c r="E15" s="252">
        <v>-205711.86</v>
      </c>
      <c r="F15" s="252">
        <f t="shared" si="3"/>
        <v>9430546.9400000013</v>
      </c>
      <c r="G15" s="252">
        <v>4193472.88</v>
      </c>
      <c r="H15" s="66">
        <v>4193472.88</v>
      </c>
      <c r="I15" s="252">
        <f t="shared" si="2"/>
        <v>5237074.0600000015</v>
      </c>
    </row>
    <row r="16" spans="1:12" ht="15">
      <c r="A16" s="47"/>
      <c r="B16" s="61" t="s">
        <v>10</v>
      </c>
      <c r="C16" s="54" t="s">
        <v>161</v>
      </c>
      <c r="D16" s="252">
        <v>44387991.329999998</v>
      </c>
      <c r="E16" s="252">
        <v>274172.03000000003</v>
      </c>
      <c r="F16" s="252">
        <f t="shared" si="3"/>
        <v>44662163.359999999</v>
      </c>
      <c r="G16" s="252">
        <v>20380433.670000002</v>
      </c>
      <c r="H16" s="66">
        <v>20316342.829999998</v>
      </c>
      <c r="I16" s="252">
        <f t="shared" si="2"/>
        <v>24281729.689999998</v>
      </c>
    </row>
    <row r="17" spans="1:9" ht="15">
      <c r="A17" s="47"/>
      <c r="B17" s="61" t="s">
        <v>11</v>
      </c>
      <c r="C17" s="54" t="s">
        <v>162</v>
      </c>
      <c r="D17" s="252">
        <v>0</v>
      </c>
      <c r="E17" s="252">
        <v>0</v>
      </c>
      <c r="F17" s="252">
        <f t="shared" si="3"/>
        <v>0</v>
      </c>
      <c r="G17" s="252">
        <v>0</v>
      </c>
      <c r="H17" s="252">
        <v>0</v>
      </c>
      <c r="I17" s="252">
        <f t="shared" si="2"/>
        <v>0</v>
      </c>
    </row>
    <row r="18" spans="1:9" ht="15">
      <c r="A18" s="47"/>
      <c r="B18" s="61" t="s">
        <v>12</v>
      </c>
      <c r="C18" s="54" t="s">
        <v>163</v>
      </c>
      <c r="D18" s="252">
        <v>0</v>
      </c>
      <c r="E18" s="252">
        <v>0</v>
      </c>
      <c r="F18" s="252">
        <f t="shared" si="3"/>
        <v>0</v>
      </c>
      <c r="G18" s="252">
        <v>0</v>
      </c>
      <c r="H18" s="252">
        <v>0</v>
      </c>
      <c r="I18" s="252">
        <f t="shared" si="2"/>
        <v>0</v>
      </c>
    </row>
    <row r="19" spans="1:9" ht="15">
      <c r="A19" s="51"/>
      <c r="B19" s="55" t="s">
        <v>229</v>
      </c>
      <c r="C19" s="56"/>
      <c r="D19" s="253">
        <f>SUM(D20:D28)</f>
        <v>20903943.960000005</v>
      </c>
      <c r="E19" s="253">
        <f>SUM(E20:E28)</f>
        <v>5873067.9399999995</v>
      </c>
      <c r="F19" s="253">
        <f t="shared" ref="F19:I19" si="4">SUM(F20:F28)</f>
        <v>26777011.899999999</v>
      </c>
      <c r="G19" s="253">
        <f t="shared" si="4"/>
        <v>10326472.83</v>
      </c>
      <c r="H19" s="253">
        <f t="shared" si="4"/>
        <v>8075219.8500000006</v>
      </c>
      <c r="I19" s="253">
        <f t="shared" si="4"/>
        <v>16450539.07</v>
      </c>
    </row>
    <row r="20" spans="1:9" ht="15">
      <c r="A20" s="47"/>
      <c r="B20" s="61" t="s">
        <v>13</v>
      </c>
      <c r="C20" s="54" t="s">
        <v>164</v>
      </c>
      <c r="D20" s="252">
        <v>5841248.4000000004</v>
      </c>
      <c r="E20" s="252">
        <v>5085107.1500000004</v>
      </c>
      <c r="F20" s="252">
        <f t="shared" si="3"/>
        <v>10926355.550000001</v>
      </c>
      <c r="G20" s="252">
        <v>3186509.11</v>
      </c>
      <c r="H20" s="252">
        <v>2323613.63</v>
      </c>
      <c r="I20" s="252">
        <f t="shared" si="2"/>
        <v>7739846.4400000013</v>
      </c>
    </row>
    <row r="21" spans="1:9" ht="15">
      <c r="A21" s="47"/>
      <c r="B21" s="61" t="s">
        <v>14</v>
      </c>
      <c r="C21" s="54" t="s">
        <v>165</v>
      </c>
      <c r="D21" s="252">
        <v>1004084.04</v>
      </c>
      <c r="E21" s="252">
        <v>195665.71</v>
      </c>
      <c r="F21" s="252">
        <f t="shared" si="3"/>
        <v>1199749.75</v>
      </c>
      <c r="G21" s="252">
        <v>543843.59</v>
      </c>
      <c r="H21" s="252">
        <v>451762.48</v>
      </c>
      <c r="I21" s="252">
        <f t="shared" si="2"/>
        <v>655906.16</v>
      </c>
    </row>
    <row r="22" spans="1:9" ht="15">
      <c r="A22" s="47"/>
      <c r="B22" s="61" t="s">
        <v>15</v>
      </c>
      <c r="C22" s="54" t="s">
        <v>166</v>
      </c>
      <c r="D22" s="252">
        <v>1530056.52</v>
      </c>
      <c r="E22" s="252">
        <v>-330314.33</v>
      </c>
      <c r="F22" s="252">
        <f t="shared" si="3"/>
        <v>1199742.19</v>
      </c>
      <c r="G22" s="252">
        <v>394263.75</v>
      </c>
      <c r="H22" s="252">
        <v>279888.05</v>
      </c>
      <c r="I22" s="252">
        <f t="shared" si="2"/>
        <v>805478.44</v>
      </c>
    </row>
    <row r="23" spans="1:9" ht="15">
      <c r="A23" s="47"/>
      <c r="B23" s="61" t="s">
        <v>16</v>
      </c>
      <c r="C23" s="54" t="s">
        <v>167</v>
      </c>
      <c r="D23" s="252">
        <v>16480.32</v>
      </c>
      <c r="E23" s="252">
        <v>51854.01</v>
      </c>
      <c r="F23" s="252">
        <f t="shared" si="3"/>
        <v>68334.33</v>
      </c>
      <c r="G23" s="252">
        <v>60094.17</v>
      </c>
      <c r="H23" s="252">
        <v>60094.17</v>
      </c>
      <c r="I23" s="252">
        <f t="shared" si="2"/>
        <v>8240.1600000000035</v>
      </c>
    </row>
    <row r="24" spans="1:9" ht="15">
      <c r="A24" s="47"/>
      <c r="B24" s="61" t="s">
        <v>17</v>
      </c>
      <c r="C24" s="54" t="s">
        <v>168</v>
      </c>
      <c r="D24" s="252">
        <v>3942160.56</v>
      </c>
      <c r="E24" s="252">
        <v>833509.99</v>
      </c>
      <c r="F24" s="252">
        <f t="shared" si="3"/>
        <v>4775670.55</v>
      </c>
      <c r="G24" s="252">
        <v>1846723.87</v>
      </c>
      <c r="H24" s="252">
        <v>1561952.94</v>
      </c>
      <c r="I24" s="252">
        <f t="shared" si="2"/>
        <v>2928946.6799999997</v>
      </c>
    </row>
    <row r="25" spans="1:9" ht="15">
      <c r="A25" s="47"/>
      <c r="B25" s="61" t="s">
        <v>18</v>
      </c>
      <c r="C25" s="54" t="s">
        <v>169</v>
      </c>
      <c r="D25" s="252">
        <v>7387828.2000000002</v>
      </c>
      <c r="E25" s="252">
        <v>185615.22</v>
      </c>
      <c r="F25" s="252">
        <f t="shared" si="3"/>
        <v>7573443.4199999999</v>
      </c>
      <c r="G25" s="252">
        <v>3879529.32</v>
      </c>
      <c r="H25" s="252">
        <v>2988999.97</v>
      </c>
      <c r="I25" s="252">
        <f t="shared" si="2"/>
        <v>3693914.1</v>
      </c>
    </row>
    <row r="26" spans="1:9" ht="15">
      <c r="A26" s="47"/>
      <c r="B26" s="61" t="s">
        <v>61</v>
      </c>
      <c r="C26" s="54" t="s">
        <v>170</v>
      </c>
      <c r="D26" s="252">
        <v>460794</v>
      </c>
      <c r="E26" s="252">
        <v>-122722.19</v>
      </c>
      <c r="F26" s="252">
        <f t="shared" si="3"/>
        <v>338071.81</v>
      </c>
      <c r="G26" s="252">
        <v>97817.04</v>
      </c>
      <c r="H26" s="252">
        <v>97817.04</v>
      </c>
      <c r="I26" s="252">
        <f t="shared" si="2"/>
        <v>240254.77000000002</v>
      </c>
    </row>
    <row r="27" spans="1:9" ht="15">
      <c r="A27" s="47"/>
      <c r="B27" s="61" t="s">
        <v>223</v>
      </c>
      <c r="C27" s="54" t="s">
        <v>171</v>
      </c>
      <c r="D27" s="252">
        <v>0</v>
      </c>
      <c r="E27" s="252">
        <v>0</v>
      </c>
      <c r="F27" s="252">
        <f t="shared" si="3"/>
        <v>0</v>
      </c>
      <c r="G27" s="252">
        <v>0</v>
      </c>
      <c r="H27" s="252">
        <v>0</v>
      </c>
      <c r="I27" s="252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2">
        <v>721291.92</v>
      </c>
      <c r="E28" s="252">
        <v>-25647.62</v>
      </c>
      <c r="F28" s="252">
        <f t="shared" si="3"/>
        <v>695644.3</v>
      </c>
      <c r="G28" s="252">
        <v>317691.98</v>
      </c>
      <c r="H28" s="252">
        <v>311091.57</v>
      </c>
      <c r="I28" s="252">
        <f t="shared" si="2"/>
        <v>377952.32000000007</v>
      </c>
    </row>
    <row r="29" spans="1:9" ht="15">
      <c r="A29" s="51"/>
      <c r="B29" s="55" t="s">
        <v>230</v>
      </c>
      <c r="C29" s="56"/>
      <c r="D29" s="253">
        <f>SUM(D30:D38)</f>
        <v>42744603</v>
      </c>
      <c r="E29" s="253">
        <f t="shared" ref="E29:I29" si="5">SUM(E30:E38)</f>
        <v>6255946.1099999994</v>
      </c>
      <c r="F29" s="253">
        <f t="shared" si="5"/>
        <v>49000549.109999999</v>
      </c>
      <c r="G29" s="253">
        <f t="shared" si="5"/>
        <v>21229229.260000002</v>
      </c>
      <c r="H29" s="253">
        <f t="shared" si="5"/>
        <v>19952311.410000004</v>
      </c>
      <c r="I29" s="253">
        <f t="shared" si="5"/>
        <v>27771319.850000001</v>
      </c>
    </row>
    <row r="30" spans="1:9" ht="15">
      <c r="A30" s="47"/>
      <c r="B30" s="61" t="s">
        <v>21</v>
      </c>
      <c r="C30" s="54" t="s">
        <v>173</v>
      </c>
      <c r="D30" s="252">
        <v>12174263.039999999</v>
      </c>
      <c r="E30" s="252">
        <v>2033549.14</v>
      </c>
      <c r="F30" s="252">
        <f t="shared" si="3"/>
        <v>14207812.18</v>
      </c>
      <c r="G30" s="252">
        <v>7805032.6600000001</v>
      </c>
      <c r="H30" s="252">
        <v>7798505.3799999999</v>
      </c>
      <c r="I30" s="252">
        <f t="shared" si="2"/>
        <v>6402779.5199999996</v>
      </c>
    </row>
    <row r="31" spans="1:9" ht="15">
      <c r="A31" s="47"/>
      <c r="B31" s="61" t="s">
        <v>22</v>
      </c>
      <c r="C31" s="54" t="s">
        <v>174</v>
      </c>
      <c r="D31" s="252">
        <v>2056533.24</v>
      </c>
      <c r="E31" s="252">
        <v>394546.87</v>
      </c>
      <c r="F31" s="252">
        <f t="shared" si="3"/>
        <v>2451080.11</v>
      </c>
      <c r="G31" s="252">
        <v>1147968.6599999999</v>
      </c>
      <c r="H31" s="252">
        <v>808532.94</v>
      </c>
      <c r="I31" s="252">
        <f t="shared" si="2"/>
        <v>1303111.45</v>
      </c>
    </row>
    <row r="32" spans="1:9" ht="15">
      <c r="A32" s="47"/>
      <c r="B32" s="61" t="s">
        <v>23</v>
      </c>
      <c r="C32" s="54" t="s">
        <v>175</v>
      </c>
      <c r="D32" s="252">
        <v>613723.19999999995</v>
      </c>
      <c r="E32" s="252">
        <v>70393.14</v>
      </c>
      <c r="F32" s="252">
        <f t="shared" si="3"/>
        <v>684116.34</v>
      </c>
      <c r="G32" s="252">
        <v>282634.74</v>
      </c>
      <c r="H32" s="252">
        <v>272832.99</v>
      </c>
      <c r="I32" s="252">
        <f t="shared" si="2"/>
        <v>401481.6</v>
      </c>
    </row>
    <row r="33" spans="1:9" ht="15">
      <c r="A33" s="47"/>
      <c r="B33" s="61" t="s">
        <v>24</v>
      </c>
      <c r="C33" s="54" t="s">
        <v>176</v>
      </c>
      <c r="D33" s="252">
        <v>1290375.6000000001</v>
      </c>
      <c r="E33" s="252">
        <v>45307.83</v>
      </c>
      <c r="F33" s="252">
        <f t="shared" si="3"/>
        <v>1335683.4300000002</v>
      </c>
      <c r="G33" s="252">
        <v>1290495.6299999999</v>
      </c>
      <c r="H33" s="252">
        <v>1133731.0900000001</v>
      </c>
      <c r="I33" s="252">
        <f t="shared" si="2"/>
        <v>45187.800000000279</v>
      </c>
    </row>
    <row r="34" spans="1:9" ht="15">
      <c r="A34" s="47"/>
      <c r="B34" s="61" t="s">
        <v>25</v>
      </c>
      <c r="C34" s="54" t="s">
        <v>177</v>
      </c>
      <c r="D34" s="252">
        <v>10863310.68</v>
      </c>
      <c r="E34" s="252">
        <v>-1897832</v>
      </c>
      <c r="F34" s="252">
        <f t="shared" si="3"/>
        <v>8965478.6799999997</v>
      </c>
      <c r="G34" s="252">
        <v>2858989.77</v>
      </c>
      <c r="H34" s="252">
        <v>2398273.2200000002</v>
      </c>
      <c r="I34" s="252">
        <f t="shared" si="2"/>
        <v>6106488.9100000001</v>
      </c>
    </row>
    <row r="35" spans="1:9" ht="15">
      <c r="A35" s="47"/>
      <c r="B35" s="61" t="s">
        <v>225</v>
      </c>
      <c r="C35" s="54" t="s">
        <v>178</v>
      </c>
      <c r="D35" s="252">
        <v>518002.68</v>
      </c>
      <c r="E35" s="252">
        <v>563734.55000000005</v>
      </c>
      <c r="F35" s="252">
        <f t="shared" si="3"/>
        <v>1081737.23</v>
      </c>
      <c r="G35" s="252">
        <v>748416.92</v>
      </c>
      <c r="H35" s="252">
        <v>522754.46</v>
      </c>
      <c r="I35" s="252">
        <f t="shared" si="2"/>
        <v>333320.30999999994</v>
      </c>
    </row>
    <row r="36" spans="1:9" ht="15">
      <c r="A36" s="47"/>
      <c r="B36" s="61" t="s">
        <v>226</v>
      </c>
      <c r="C36" s="54" t="s">
        <v>179</v>
      </c>
      <c r="D36" s="252">
        <v>1849121.88</v>
      </c>
      <c r="E36" s="252">
        <v>809541.86</v>
      </c>
      <c r="F36" s="252">
        <f t="shared" si="3"/>
        <v>2658663.7399999998</v>
      </c>
      <c r="G36" s="252">
        <v>1705022.8</v>
      </c>
      <c r="H36" s="252">
        <v>1705022.8</v>
      </c>
      <c r="I36" s="252">
        <f t="shared" si="2"/>
        <v>953640.93999999971</v>
      </c>
    </row>
    <row r="37" spans="1:9" ht="15">
      <c r="A37" s="47"/>
      <c r="B37" s="61" t="s">
        <v>227</v>
      </c>
      <c r="C37" s="54" t="s">
        <v>180</v>
      </c>
      <c r="D37" s="252">
        <v>5415574.3600000003</v>
      </c>
      <c r="E37" s="252">
        <v>-132257.96</v>
      </c>
      <c r="F37" s="252">
        <f t="shared" si="3"/>
        <v>5283316.4000000004</v>
      </c>
      <c r="G37" s="252">
        <v>724165.52</v>
      </c>
      <c r="H37" s="300">
        <v>646155.97</v>
      </c>
      <c r="I37" s="252">
        <f t="shared" si="2"/>
        <v>4559150.8800000008</v>
      </c>
    </row>
    <row r="38" spans="1:9" ht="15">
      <c r="A38" s="47"/>
      <c r="B38" s="61" t="s">
        <v>228</v>
      </c>
      <c r="C38" s="54" t="s">
        <v>181</v>
      </c>
      <c r="D38" s="252">
        <v>7963698.3200000003</v>
      </c>
      <c r="E38" s="252">
        <v>4368962.68</v>
      </c>
      <c r="F38" s="252">
        <f t="shared" si="3"/>
        <v>12332661</v>
      </c>
      <c r="G38" s="252">
        <v>4666502.5599999996</v>
      </c>
      <c r="H38" s="252">
        <v>4666502.5599999996</v>
      </c>
      <c r="I38" s="252">
        <f t="shared" si="2"/>
        <v>7666158.4400000004</v>
      </c>
    </row>
    <row r="39" spans="1:9" ht="15">
      <c r="A39" s="51"/>
      <c r="B39" s="55" t="s">
        <v>231</v>
      </c>
      <c r="C39" s="56"/>
      <c r="D39" s="253">
        <f>SUM(D40:D48)</f>
        <v>108409472.68000001</v>
      </c>
      <c r="E39" s="253">
        <f t="shared" ref="E39:I39" si="6">SUM(E40:E48)</f>
        <v>20529151.690000001</v>
      </c>
      <c r="F39" s="253">
        <f t="shared" si="6"/>
        <v>128938624.37</v>
      </c>
      <c r="G39" s="253">
        <f t="shared" si="6"/>
        <v>11268725.359999999</v>
      </c>
      <c r="H39" s="253">
        <f t="shared" si="6"/>
        <v>9049799.3499999996</v>
      </c>
      <c r="I39" s="253">
        <f t="shared" si="6"/>
        <v>117669899.01000001</v>
      </c>
    </row>
    <row r="40" spans="1:9" ht="15">
      <c r="A40" s="47"/>
      <c r="B40" s="61" t="s">
        <v>26</v>
      </c>
      <c r="C40" s="54" t="s">
        <v>182</v>
      </c>
      <c r="D40" s="252">
        <v>0</v>
      </c>
      <c r="E40" s="252">
        <v>0</v>
      </c>
      <c r="F40" s="252">
        <f t="shared" si="3"/>
        <v>0</v>
      </c>
      <c r="G40" s="252">
        <v>0</v>
      </c>
      <c r="H40" s="252">
        <v>0</v>
      </c>
      <c r="I40" s="252">
        <f t="shared" si="2"/>
        <v>0</v>
      </c>
    </row>
    <row r="41" spans="1:9" ht="15">
      <c r="A41" s="47"/>
      <c r="B41" s="61" t="s">
        <v>27</v>
      </c>
      <c r="C41" s="54" t="s">
        <v>183</v>
      </c>
      <c r="D41" s="252">
        <v>0</v>
      </c>
      <c r="E41" s="252">
        <v>0</v>
      </c>
      <c r="F41" s="252">
        <f t="shared" si="3"/>
        <v>0</v>
      </c>
      <c r="G41" s="252">
        <v>0</v>
      </c>
      <c r="H41" s="252">
        <v>0</v>
      </c>
      <c r="I41" s="252">
        <f t="shared" si="2"/>
        <v>0</v>
      </c>
    </row>
    <row r="42" spans="1:9" ht="15">
      <c r="A42" s="47"/>
      <c r="B42" s="61" t="s">
        <v>28</v>
      </c>
      <c r="C42" s="54" t="s">
        <v>184</v>
      </c>
      <c r="D42" s="252">
        <v>0</v>
      </c>
      <c r="E42" s="252">
        <v>0</v>
      </c>
      <c r="F42" s="252">
        <f t="shared" si="3"/>
        <v>0</v>
      </c>
      <c r="G42" s="252">
        <v>0</v>
      </c>
      <c r="H42" s="252">
        <v>0</v>
      </c>
      <c r="I42" s="252">
        <f t="shared" si="2"/>
        <v>0</v>
      </c>
    </row>
    <row r="43" spans="1:9" ht="15">
      <c r="A43" s="47"/>
      <c r="B43" s="61" t="s">
        <v>29</v>
      </c>
      <c r="C43" s="54" t="s">
        <v>185</v>
      </c>
      <c r="D43" s="252">
        <v>108409472.68000001</v>
      </c>
      <c r="E43" s="252">
        <v>20529151.690000001</v>
      </c>
      <c r="F43" s="252">
        <f t="shared" si="3"/>
        <v>128938624.37</v>
      </c>
      <c r="G43" s="252">
        <v>11268725.359999999</v>
      </c>
      <c r="H43" s="252">
        <v>9049799.3499999996</v>
      </c>
      <c r="I43" s="252">
        <f t="shared" si="2"/>
        <v>117669899.01000001</v>
      </c>
    </row>
    <row r="44" spans="1:9" ht="15">
      <c r="A44" s="47"/>
      <c r="B44" s="61" t="s">
        <v>30</v>
      </c>
      <c r="C44" s="54" t="s">
        <v>186</v>
      </c>
      <c r="D44" s="252">
        <v>0</v>
      </c>
      <c r="E44" s="252">
        <v>0</v>
      </c>
      <c r="F44" s="252">
        <f t="shared" si="3"/>
        <v>0</v>
      </c>
      <c r="G44" s="252">
        <v>0</v>
      </c>
      <c r="H44" s="252">
        <v>0</v>
      </c>
      <c r="I44" s="252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2">
        <v>0</v>
      </c>
      <c r="E45" s="252">
        <v>0</v>
      </c>
      <c r="F45" s="252">
        <f t="shared" si="3"/>
        <v>0</v>
      </c>
      <c r="G45" s="252">
        <v>0</v>
      </c>
      <c r="H45" s="252">
        <v>0</v>
      </c>
      <c r="I45" s="252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2">
        <v>0</v>
      </c>
      <c r="E46" s="252">
        <v>0</v>
      </c>
      <c r="F46" s="252">
        <f t="shared" si="3"/>
        <v>0</v>
      </c>
      <c r="G46" s="252">
        <v>0</v>
      </c>
      <c r="H46" s="252">
        <v>0</v>
      </c>
      <c r="I46" s="252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2">
        <v>0</v>
      </c>
      <c r="E47" s="252">
        <v>0</v>
      </c>
      <c r="F47" s="252">
        <f t="shared" si="3"/>
        <v>0</v>
      </c>
      <c r="G47" s="252">
        <v>0</v>
      </c>
      <c r="H47" s="252">
        <v>0</v>
      </c>
      <c r="I47" s="252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2">
        <v>0</v>
      </c>
      <c r="E48" s="252">
        <v>0</v>
      </c>
      <c r="F48" s="252">
        <f t="shared" si="3"/>
        <v>0</v>
      </c>
      <c r="G48" s="252">
        <v>0</v>
      </c>
      <c r="H48" s="252">
        <v>0</v>
      </c>
      <c r="I48" s="252">
        <f t="shared" si="2"/>
        <v>0</v>
      </c>
    </row>
    <row r="49" spans="1:9" ht="15">
      <c r="A49" s="51"/>
      <c r="B49" s="55" t="s">
        <v>236</v>
      </c>
      <c r="C49" s="56"/>
      <c r="D49" s="253">
        <f>SUM(D50:D58)</f>
        <v>0</v>
      </c>
      <c r="E49" s="253">
        <f t="shared" ref="E49:I49" si="7">SUM(E50:E58)</f>
        <v>1930632.81</v>
      </c>
      <c r="F49" s="253">
        <f t="shared" si="7"/>
        <v>1930632.81</v>
      </c>
      <c r="G49" s="253">
        <f t="shared" si="7"/>
        <v>1722346.8599999999</v>
      </c>
      <c r="H49" s="253">
        <f t="shared" si="7"/>
        <v>1713262.32</v>
      </c>
      <c r="I49" s="253">
        <f t="shared" si="7"/>
        <v>208285.95000000013</v>
      </c>
    </row>
    <row r="50" spans="1:9" ht="15">
      <c r="A50" s="47"/>
      <c r="B50" s="61" t="s">
        <v>84</v>
      </c>
      <c r="C50" s="54" t="s">
        <v>191</v>
      </c>
      <c r="D50" s="252">
        <v>0</v>
      </c>
      <c r="E50" s="252">
        <v>587323.56000000006</v>
      </c>
      <c r="F50" s="252">
        <f t="shared" si="3"/>
        <v>587323.56000000006</v>
      </c>
      <c r="G50" s="252">
        <v>548078.14</v>
      </c>
      <c r="H50" s="252">
        <v>548078.14</v>
      </c>
      <c r="I50" s="252">
        <f t="shared" si="2"/>
        <v>39245.420000000042</v>
      </c>
    </row>
    <row r="51" spans="1:9" ht="15">
      <c r="A51" s="47"/>
      <c r="B51" s="61" t="s">
        <v>85</v>
      </c>
      <c r="C51" s="54" t="s">
        <v>192</v>
      </c>
      <c r="D51" s="252">
        <v>0</v>
      </c>
      <c r="E51" s="252">
        <v>61158.97</v>
      </c>
      <c r="F51" s="252">
        <f t="shared" si="3"/>
        <v>61158.97</v>
      </c>
      <c r="G51" s="252">
        <v>33012.78</v>
      </c>
      <c r="H51" s="252">
        <v>33012.78</v>
      </c>
      <c r="I51" s="252">
        <f t="shared" si="2"/>
        <v>28146.190000000002</v>
      </c>
    </row>
    <row r="52" spans="1:9" ht="15">
      <c r="A52" s="47"/>
      <c r="B52" s="61" t="s">
        <v>86</v>
      </c>
      <c r="C52" s="57" t="s">
        <v>193</v>
      </c>
      <c r="D52" s="252">
        <v>0</v>
      </c>
      <c r="E52" s="252">
        <v>1163873.03</v>
      </c>
      <c r="F52" s="252">
        <f t="shared" si="3"/>
        <v>1163873.03</v>
      </c>
      <c r="G52" s="252">
        <v>1022978.69</v>
      </c>
      <c r="H52" s="252">
        <v>1013894.15</v>
      </c>
      <c r="I52" s="252">
        <f t="shared" si="2"/>
        <v>140894.34000000008</v>
      </c>
    </row>
    <row r="53" spans="1:9" ht="15">
      <c r="A53" s="47"/>
      <c r="B53" s="61" t="s">
        <v>237</v>
      </c>
      <c r="C53" s="54" t="s">
        <v>194</v>
      </c>
      <c r="D53" s="252">
        <v>0</v>
      </c>
      <c r="E53" s="252">
        <v>0</v>
      </c>
      <c r="F53" s="252">
        <f t="shared" si="3"/>
        <v>0</v>
      </c>
      <c r="G53" s="252">
        <v>0</v>
      </c>
      <c r="H53" s="252">
        <v>0</v>
      </c>
      <c r="I53" s="252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2">
        <v>0</v>
      </c>
      <c r="E54" s="252">
        <v>0</v>
      </c>
      <c r="F54" s="252">
        <f t="shared" si="3"/>
        <v>0</v>
      </c>
      <c r="G54" s="252">
        <v>0</v>
      </c>
      <c r="H54" s="252">
        <v>0</v>
      </c>
      <c r="I54" s="252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2">
        <v>0</v>
      </c>
      <c r="E55" s="252">
        <v>118277.25</v>
      </c>
      <c r="F55" s="252">
        <f t="shared" si="3"/>
        <v>118277.25</v>
      </c>
      <c r="G55" s="252">
        <v>118277.25</v>
      </c>
      <c r="H55" s="252">
        <v>118277.25</v>
      </c>
      <c r="I55" s="252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2">
        <v>0</v>
      </c>
      <c r="E56" s="252">
        <v>0</v>
      </c>
      <c r="F56" s="252">
        <f t="shared" si="3"/>
        <v>0</v>
      </c>
      <c r="G56" s="252">
        <v>0</v>
      </c>
      <c r="H56" s="252">
        <v>0</v>
      </c>
      <c r="I56" s="252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2">
        <v>0</v>
      </c>
      <c r="E57" s="252">
        <v>0</v>
      </c>
      <c r="F57" s="252">
        <f t="shared" si="3"/>
        <v>0</v>
      </c>
      <c r="G57" s="252">
        <v>0</v>
      </c>
      <c r="H57" s="252">
        <v>0</v>
      </c>
      <c r="I57" s="252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2">
        <v>0</v>
      </c>
      <c r="E58" s="252">
        <v>0</v>
      </c>
      <c r="F58" s="252">
        <f t="shared" si="3"/>
        <v>0</v>
      </c>
      <c r="G58" s="252">
        <v>0</v>
      </c>
      <c r="H58" s="252">
        <v>0</v>
      </c>
      <c r="I58" s="252">
        <f t="shared" si="2"/>
        <v>0</v>
      </c>
    </row>
    <row r="59" spans="1:9" ht="15">
      <c r="A59" s="51"/>
      <c r="B59" s="55" t="s">
        <v>243</v>
      </c>
      <c r="C59" s="56"/>
      <c r="D59" s="253">
        <f>SUM(D60:D62)</f>
        <v>0</v>
      </c>
      <c r="E59" s="253">
        <f t="shared" ref="E59:I59" si="8">SUM(E60:E62)</f>
        <v>5897516.0499999998</v>
      </c>
      <c r="F59" s="253">
        <f t="shared" si="8"/>
        <v>5897516.0499999998</v>
      </c>
      <c r="G59" s="253">
        <f t="shared" si="8"/>
        <v>324220</v>
      </c>
      <c r="H59" s="253">
        <f t="shared" si="8"/>
        <v>324220</v>
      </c>
      <c r="I59" s="253">
        <f t="shared" si="8"/>
        <v>5573296.0499999998</v>
      </c>
    </row>
    <row r="60" spans="1:9" ht="15">
      <c r="A60" s="47"/>
      <c r="B60" s="61" t="s">
        <v>32</v>
      </c>
      <c r="C60" s="54" t="s">
        <v>200</v>
      </c>
      <c r="D60" s="252">
        <v>0</v>
      </c>
      <c r="E60" s="252">
        <v>0</v>
      </c>
      <c r="F60" s="252">
        <f t="shared" si="3"/>
        <v>0</v>
      </c>
      <c r="G60" s="252">
        <v>0</v>
      </c>
      <c r="H60" s="252">
        <v>0</v>
      </c>
      <c r="I60" s="252">
        <f t="shared" si="2"/>
        <v>0</v>
      </c>
    </row>
    <row r="61" spans="1:9" ht="15">
      <c r="A61" s="47"/>
      <c r="B61" s="61" t="s">
        <v>33</v>
      </c>
      <c r="C61" s="264" t="s">
        <v>201</v>
      </c>
      <c r="D61" s="252">
        <v>0</v>
      </c>
      <c r="E61" s="252">
        <v>5897516.0499999998</v>
      </c>
      <c r="F61" s="252">
        <f t="shared" si="3"/>
        <v>5897516.0499999998</v>
      </c>
      <c r="G61" s="252">
        <v>324220</v>
      </c>
      <c r="H61" s="252">
        <v>324220</v>
      </c>
      <c r="I61" s="252">
        <f t="shared" si="2"/>
        <v>5573296.0499999998</v>
      </c>
    </row>
    <row r="62" spans="1:9" ht="15">
      <c r="A62" s="47"/>
      <c r="B62" s="61" t="s">
        <v>90</v>
      </c>
      <c r="C62" s="54" t="s">
        <v>202</v>
      </c>
      <c r="D62" s="252">
        <v>0</v>
      </c>
      <c r="E62" s="252">
        <v>0</v>
      </c>
      <c r="F62" s="252">
        <f t="shared" si="3"/>
        <v>0</v>
      </c>
      <c r="G62" s="252">
        <v>0</v>
      </c>
      <c r="H62" s="252">
        <v>0</v>
      </c>
      <c r="I62" s="252">
        <f t="shared" si="2"/>
        <v>0</v>
      </c>
    </row>
    <row r="63" spans="1:9" ht="15">
      <c r="A63" s="51"/>
      <c r="B63" s="55" t="s">
        <v>244</v>
      </c>
      <c r="C63" s="56"/>
      <c r="D63" s="253">
        <f>SUM(D64:D70)</f>
        <v>0</v>
      </c>
      <c r="E63" s="253">
        <f t="shared" ref="E63:I63" si="9">SUM(E64:E70)</f>
        <v>0</v>
      </c>
      <c r="F63" s="253">
        <f t="shared" si="9"/>
        <v>0</v>
      </c>
      <c r="G63" s="253">
        <f t="shared" si="9"/>
        <v>0</v>
      </c>
      <c r="H63" s="253">
        <f t="shared" si="9"/>
        <v>0</v>
      </c>
      <c r="I63" s="253">
        <f t="shared" si="9"/>
        <v>0</v>
      </c>
    </row>
    <row r="64" spans="1:9" ht="15">
      <c r="A64" s="47"/>
      <c r="B64" s="61" t="s">
        <v>35</v>
      </c>
      <c r="C64" s="54" t="s">
        <v>203</v>
      </c>
      <c r="D64" s="252">
        <v>0</v>
      </c>
      <c r="E64" s="252">
        <v>0</v>
      </c>
      <c r="F64" s="252">
        <f t="shared" si="3"/>
        <v>0</v>
      </c>
      <c r="G64" s="252">
        <v>0</v>
      </c>
      <c r="H64" s="252">
        <v>0</v>
      </c>
      <c r="I64" s="252">
        <f t="shared" si="2"/>
        <v>0</v>
      </c>
    </row>
    <row r="65" spans="1:9" ht="15">
      <c r="A65" s="47"/>
      <c r="B65" s="61" t="s">
        <v>36</v>
      </c>
      <c r="C65" s="54" t="s">
        <v>204</v>
      </c>
      <c r="D65" s="252">
        <v>0</v>
      </c>
      <c r="E65" s="252">
        <v>0</v>
      </c>
      <c r="F65" s="252">
        <f t="shared" si="3"/>
        <v>0</v>
      </c>
      <c r="G65" s="252">
        <v>0</v>
      </c>
      <c r="H65" s="252">
        <v>0</v>
      </c>
      <c r="I65" s="252">
        <f t="shared" si="2"/>
        <v>0</v>
      </c>
    </row>
    <row r="66" spans="1:9" ht="15">
      <c r="A66" s="47"/>
      <c r="B66" s="61" t="s">
        <v>37</v>
      </c>
      <c r="C66" s="54" t="s">
        <v>205</v>
      </c>
      <c r="D66" s="252">
        <v>0</v>
      </c>
      <c r="E66" s="252">
        <v>0</v>
      </c>
      <c r="F66" s="252">
        <f t="shared" si="3"/>
        <v>0</v>
      </c>
      <c r="G66" s="252">
        <v>0</v>
      </c>
      <c r="H66" s="252">
        <v>0</v>
      </c>
      <c r="I66" s="252">
        <f t="shared" si="2"/>
        <v>0</v>
      </c>
    </row>
    <row r="67" spans="1:9" ht="15">
      <c r="A67" s="47"/>
      <c r="B67" s="61" t="s">
        <v>38</v>
      </c>
      <c r="C67" s="54" t="s">
        <v>206</v>
      </c>
      <c r="D67" s="252">
        <v>0</v>
      </c>
      <c r="E67" s="252">
        <v>0</v>
      </c>
      <c r="F67" s="252">
        <f t="shared" si="3"/>
        <v>0</v>
      </c>
      <c r="G67" s="252">
        <v>0</v>
      </c>
      <c r="H67" s="252">
        <v>0</v>
      </c>
      <c r="I67" s="252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2">
        <v>0</v>
      </c>
      <c r="E68" s="252">
        <v>0</v>
      </c>
      <c r="F68" s="252">
        <f t="shared" si="3"/>
        <v>0</v>
      </c>
      <c r="G68" s="252">
        <v>0</v>
      </c>
      <c r="H68" s="252">
        <v>0</v>
      </c>
      <c r="I68" s="252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2">
        <v>0</v>
      </c>
      <c r="E69" s="252">
        <v>0</v>
      </c>
      <c r="F69" s="252">
        <f t="shared" si="3"/>
        <v>0</v>
      </c>
      <c r="G69" s="252">
        <v>0</v>
      </c>
      <c r="H69" s="252">
        <v>0</v>
      </c>
      <c r="I69" s="252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2">
        <v>0</v>
      </c>
      <c r="E70" s="252">
        <v>0</v>
      </c>
      <c r="F70" s="252">
        <f t="shared" si="3"/>
        <v>0</v>
      </c>
      <c r="G70" s="252">
        <v>0</v>
      </c>
      <c r="H70" s="252">
        <v>0</v>
      </c>
      <c r="I70" s="252">
        <f t="shared" si="2"/>
        <v>0</v>
      </c>
    </row>
    <row r="71" spans="1:9" ht="15">
      <c r="A71" s="51"/>
      <c r="B71" s="55" t="s">
        <v>248</v>
      </c>
      <c r="C71" s="56"/>
      <c r="D71" s="253">
        <f>SUM(D72:D74)</f>
        <v>0</v>
      </c>
      <c r="E71" s="253">
        <f t="shared" ref="E71:I71" si="10">SUM(E72:E74)</f>
        <v>0</v>
      </c>
      <c r="F71" s="253">
        <f t="shared" si="10"/>
        <v>0</v>
      </c>
      <c r="G71" s="253">
        <f t="shared" si="10"/>
        <v>0</v>
      </c>
      <c r="H71" s="253">
        <f t="shared" si="10"/>
        <v>0</v>
      </c>
      <c r="I71" s="253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2">
        <v>0</v>
      </c>
      <c r="E72" s="252">
        <v>0</v>
      </c>
      <c r="F72" s="252">
        <f t="shared" si="3"/>
        <v>0</v>
      </c>
      <c r="G72" s="252">
        <v>0</v>
      </c>
      <c r="H72" s="252">
        <v>0</v>
      </c>
      <c r="I72" s="252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2">
        <v>0</v>
      </c>
      <c r="E73" s="252">
        <v>0</v>
      </c>
      <c r="F73" s="252">
        <f t="shared" si="3"/>
        <v>0</v>
      </c>
      <c r="G73" s="252">
        <v>0</v>
      </c>
      <c r="H73" s="252">
        <v>0</v>
      </c>
      <c r="I73" s="252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2">
        <v>0</v>
      </c>
      <c r="E74" s="252">
        <v>0</v>
      </c>
      <c r="F74" s="252">
        <f t="shared" si="3"/>
        <v>0</v>
      </c>
      <c r="G74" s="252">
        <v>0</v>
      </c>
      <c r="H74" s="252">
        <v>0</v>
      </c>
      <c r="I74" s="252">
        <f t="shared" si="2"/>
        <v>0</v>
      </c>
    </row>
    <row r="75" spans="1:9" ht="15">
      <c r="A75" s="51"/>
      <c r="B75" s="55" t="s">
        <v>249</v>
      </c>
      <c r="C75" s="56"/>
      <c r="D75" s="253">
        <f>SUM(D76:D82)</f>
        <v>0</v>
      </c>
      <c r="E75" s="253">
        <f t="shared" ref="E75:I75" si="11">SUM(E76:E82)</f>
        <v>0</v>
      </c>
      <c r="F75" s="253">
        <f t="shared" si="11"/>
        <v>0</v>
      </c>
      <c r="G75" s="253">
        <f t="shared" si="11"/>
        <v>0</v>
      </c>
      <c r="H75" s="253">
        <f t="shared" si="11"/>
        <v>0</v>
      </c>
      <c r="I75" s="253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2">
        <v>0</v>
      </c>
      <c r="E76" s="252">
        <v>0</v>
      </c>
      <c r="F76" s="252">
        <f t="shared" si="3"/>
        <v>0</v>
      </c>
      <c r="G76" s="252">
        <v>0</v>
      </c>
      <c r="H76" s="252">
        <v>0</v>
      </c>
      <c r="I76" s="252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2">
        <v>0</v>
      </c>
      <c r="E77" s="252">
        <v>0</v>
      </c>
      <c r="F77" s="252">
        <f t="shared" ref="F77:F82" si="12">+D77+E77</f>
        <v>0</v>
      </c>
      <c r="G77" s="252">
        <v>0</v>
      </c>
      <c r="H77" s="252">
        <v>0</v>
      </c>
      <c r="I77" s="252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2">
        <v>0</v>
      </c>
      <c r="E78" s="252">
        <v>0</v>
      </c>
      <c r="F78" s="252">
        <f t="shared" si="12"/>
        <v>0</v>
      </c>
      <c r="G78" s="252">
        <v>0</v>
      </c>
      <c r="H78" s="252">
        <v>0</v>
      </c>
      <c r="I78" s="252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2">
        <v>0</v>
      </c>
      <c r="E79" s="252">
        <v>0</v>
      </c>
      <c r="F79" s="252">
        <f t="shared" si="12"/>
        <v>0</v>
      </c>
      <c r="G79" s="252">
        <v>0</v>
      </c>
      <c r="H79" s="252">
        <v>0</v>
      </c>
      <c r="I79" s="252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2">
        <v>0</v>
      </c>
      <c r="E80" s="252">
        <v>0</v>
      </c>
      <c r="F80" s="252">
        <f t="shared" si="12"/>
        <v>0</v>
      </c>
      <c r="G80" s="252">
        <v>0</v>
      </c>
      <c r="H80" s="252">
        <v>0</v>
      </c>
      <c r="I80" s="252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2">
        <v>0</v>
      </c>
      <c r="E81" s="252">
        <v>0</v>
      </c>
      <c r="F81" s="252">
        <f t="shared" si="12"/>
        <v>0</v>
      </c>
      <c r="G81" s="252">
        <v>0</v>
      </c>
      <c r="H81" s="252">
        <v>0</v>
      </c>
      <c r="I81" s="252">
        <f t="shared" si="13"/>
        <v>0</v>
      </c>
    </row>
    <row r="82" spans="1:9" ht="15">
      <c r="A82" s="47"/>
      <c r="B82" s="62" t="s">
        <v>256</v>
      </c>
      <c r="C82" s="58" t="s">
        <v>219</v>
      </c>
      <c r="D82" s="252">
        <v>0</v>
      </c>
      <c r="E82" s="252">
        <v>0</v>
      </c>
      <c r="F82" s="252">
        <f t="shared" si="12"/>
        <v>0</v>
      </c>
      <c r="G82" s="254">
        <v>0</v>
      </c>
      <c r="H82" s="252">
        <v>0</v>
      </c>
      <c r="I82" s="252">
        <f t="shared" si="13"/>
        <v>0</v>
      </c>
    </row>
    <row r="83" spans="1:9" ht="15">
      <c r="A83" s="48"/>
      <c r="B83" s="49" t="s">
        <v>257</v>
      </c>
      <c r="C83" s="50"/>
      <c r="D83" s="250">
        <f>+D84+D92+D102+D112+D122+D132+D136+D144+D148</f>
        <v>258283273</v>
      </c>
      <c r="E83" s="250">
        <f t="shared" ref="E83:I83" si="14">+E84+E92+E102+E112+E122+E132+E136+E144+E148</f>
        <v>18983894.689999998</v>
      </c>
      <c r="F83" s="250">
        <f t="shared" si="14"/>
        <v>277267167.69</v>
      </c>
      <c r="G83" s="250">
        <f>+G84+G92+G102+G112+G122+G132+G136+G144+G148</f>
        <v>132615523.11</v>
      </c>
      <c r="H83" s="250">
        <f t="shared" si="14"/>
        <v>126863523.3</v>
      </c>
      <c r="I83" s="250">
        <f t="shared" si="14"/>
        <v>144651644.57999998</v>
      </c>
    </row>
    <row r="84" spans="1:9" ht="15">
      <c r="A84" s="51"/>
      <c r="B84" s="52" t="s">
        <v>221</v>
      </c>
      <c r="C84" s="53"/>
      <c r="D84" s="251">
        <f>SUM(D85:D91)</f>
        <v>0</v>
      </c>
      <c r="E84" s="251">
        <f t="shared" ref="E84:I84" si="15">SUM(E85:E91)</f>
        <v>0</v>
      </c>
      <c r="F84" s="251">
        <f t="shared" si="15"/>
        <v>0</v>
      </c>
      <c r="G84" s="251">
        <f t="shared" si="15"/>
        <v>0</v>
      </c>
      <c r="H84" s="251">
        <f t="shared" si="15"/>
        <v>0</v>
      </c>
      <c r="I84" s="251">
        <f t="shared" si="15"/>
        <v>0</v>
      </c>
    </row>
    <row r="85" spans="1:9" ht="15">
      <c r="A85" s="47"/>
      <c r="B85" s="61" t="s">
        <v>6</v>
      </c>
      <c r="C85" s="54" t="s">
        <v>157</v>
      </c>
      <c r="D85" s="252">
        <v>0</v>
      </c>
      <c r="E85" s="252">
        <v>0</v>
      </c>
      <c r="F85" s="252">
        <f t="shared" ref="F85:F91" si="16">+D85+E85</f>
        <v>0</v>
      </c>
      <c r="G85" s="252">
        <v>0</v>
      </c>
      <c r="H85" s="252">
        <v>0</v>
      </c>
      <c r="I85" s="252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2">
        <v>0</v>
      </c>
      <c r="E86" s="252">
        <v>0</v>
      </c>
      <c r="F86" s="252">
        <f t="shared" si="16"/>
        <v>0</v>
      </c>
      <c r="G86" s="252">
        <v>0</v>
      </c>
      <c r="H86" s="252">
        <v>0</v>
      </c>
      <c r="I86" s="252">
        <f t="shared" si="17"/>
        <v>0</v>
      </c>
    </row>
    <row r="87" spans="1:9" ht="15">
      <c r="A87" s="47"/>
      <c r="B87" s="62" t="s">
        <v>8</v>
      </c>
      <c r="C87" s="58" t="s">
        <v>159</v>
      </c>
      <c r="D87" s="255">
        <v>0</v>
      </c>
      <c r="E87" s="255">
        <v>0</v>
      </c>
      <c r="F87" s="255">
        <f t="shared" si="16"/>
        <v>0</v>
      </c>
      <c r="G87" s="255">
        <v>0</v>
      </c>
      <c r="H87" s="255">
        <v>0</v>
      </c>
      <c r="I87" s="255">
        <f t="shared" si="17"/>
        <v>0</v>
      </c>
    </row>
    <row r="88" spans="1:9" ht="15">
      <c r="A88" s="47"/>
      <c r="B88" s="61" t="s">
        <v>9</v>
      </c>
      <c r="C88" s="54" t="s">
        <v>160</v>
      </c>
      <c r="D88" s="252">
        <v>0</v>
      </c>
      <c r="E88" s="252">
        <v>0</v>
      </c>
      <c r="F88" s="252">
        <f t="shared" si="16"/>
        <v>0</v>
      </c>
      <c r="G88" s="252">
        <v>0</v>
      </c>
      <c r="H88" s="252">
        <v>0</v>
      </c>
      <c r="I88" s="252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2">
        <v>0</v>
      </c>
      <c r="E89" s="252">
        <v>0</v>
      </c>
      <c r="F89" s="252">
        <f t="shared" si="16"/>
        <v>0</v>
      </c>
      <c r="G89" s="252">
        <v>0</v>
      </c>
      <c r="H89" s="252">
        <v>0</v>
      </c>
      <c r="I89" s="252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2">
        <v>0</v>
      </c>
      <c r="E90" s="252">
        <v>0</v>
      </c>
      <c r="F90" s="252">
        <f t="shared" si="16"/>
        <v>0</v>
      </c>
      <c r="G90" s="252">
        <v>0</v>
      </c>
      <c r="H90" s="252">
        <v>0</v>
      </c>
      <c r="I90" s="252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2">
        <v>0</v>
      </c>
      <c r="E91" s="252">
        <v>0</v>
      </c>
      <c r="F91" s="252">
        <f t="shared" si="16"/>
        <v>0</v>
      </c>
      <c r="G91" s="252">
        <v>0</v>
      </c>
      <c r="H91" s="252">
        <v>0</v>
      </c>
      <c r="I91" s="252">
        <f t="shared" si="17"/>
        <v>0</v>
      </c>
    </row>
    <row r="92" spans="1:9" ht="15">
      <c r="A92" s="51"/>
      <c r="B92" s="55" t="s">
        <v>229</v>
      </c>
      <c r="C92" s="56"/>
      <c r="D92" s="253">
        <f>SUM(D93:D101)</f>
        <v>0</v>
      </c>
      <c r="E92" s="253">
        <f t="shared" ref="E92:I92" si="18">SUM(E93:E101)</f>
        <v>845000</v>
      </c>
      <c r="F92" s="253">
        <f t="shared" si="18"/>
        <v>845000</v>
      </c>
      <c r="G92" s="253">
        <f t="shared" si="18"/>
        <v>0</v>
      </c>
      <c r="H92" s="253">
        <f t="shared" si="18"/>
        <v>0</v>
      </c>
      <c r="I92" s="253">
        <f t="shared" si="18"/>
        <v>845000</v>
      </c>
    </row>
    <row r="93" spans="1:9" ht="15">
      <c r="A93" s="47"/>
      <c r="B93" s="61" t="s">
        <v>13</v>
      </c>
      <c r="C93" s="54" t="s">
        <v>164</v>
      </c>
      <c r="D93" s="252">
        <v>0</v>
      </c>
      <c r="E93" s="252">
        <v>615000</v>
      </c>
      <c r="F93" s="252">
        <f t="shared" ref="F93:F101" si="19">+D93+E93</f>
        <v>615000</v>
      </c>
      <c r="G93" s="252">
        <v>0</v>
      </c>
      <c r="H93" s="252">
        <v>0</v>
      </c>
      <c r="I93" s="252">
        <f t="shared" ref="I93:I101" si="20">+F93-G93</f>
        <v>615000</v>
      </c>
    </row>
    <row r="94" spans="1:9" ht="15">
      <c r="A94" s="47"/>
      <c r="B94" s="61" t="s">
        <v>14</v>
      </c>
      <c r="C94" s="54" t="s">
        <v>165</v>
      </c>
      <c r="D94" s="252">
        <v>0</v>
      </c>
      <c r="E94" s="252">
        <v>50000</v>
      </c>
      <c r="F94" s="252">
        <f t="shared" si="19"/>
        <v>50000</v>
      </c>
      <c r="G94" s="252">
        <v>0</v>
      </c>
      <c r="H94" s="252">
        <v>0</v>
      </c>
      <c r="I94" s="252">
        <f t="shared" si="20"/>
        <v>50000</v>
      </c>
    </row>
    <row r="95" spans="1:9" ht="15">
      <c r="A95" s="47"/>
      <c r="B95" s="61" t="s">
        <v>15</v>
      </c>
      <c r="C95" s="54" t="s">
        <v>166</v>
      </c>
      <c r="D95" s="252">
        <v>0</v>
      </c>
      <c r="E95" s="252">
        <v>0</v>
      </c>
      <c r="F95" s="252">
        <f t="shared" si="19"/>
        <v>0</v>
      </c>
      <c r="G95" s="252">
        <v>0</v>
      </c>
      <c r="H95" s="252">
        <v>0</v>
      </c>
      <c r="I95" s="252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2">
        <v>0</v>
      </c>
      <c r="E96" s="252">
        <v>0</v>
      </c>
      <c r="F96" s="252">
        <f t="shared" si="19"/>
        <v>0</v>
      </c>
      <c r="G96" s="252">
        <v>0</v>
      </c>
      <c r="H96" s="252">
        <v>0</v>
      </c>
      <c r="I96" s="252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2">
        <v>0</v>
      </c>
      <c r="E97" s="252">
        <v>110000</v>
      </c>
      <c r="F97" s="252">
        <f t="shared" si="19"/>
        <v>110000</v>
      </c>
      <c r="G97" s="252">
        <v>0</v>
      </c>
      <c r="H97" s="252">
        <v>0</v>
      </c>
      <c r="I97" s="252">
        <f t="shared" si="20"/>
        <v>110000</v>
      </c>
    </row>
    <row r="98" spans="1:9" ht="15">
      <c r="A98" s="47"/>
      <c r="B98" s="61" t="s">
        <v>18</v>
      </c>
      <c r="C98" s="54" t="s">
        <v>169</v>
      </c>
      <c r="D98" s="252">
        <v>0</v>
      </c>
      <c r="E98" s="252">
        <v>0</v>
      </c>
      <c r="F98" s="252">
        <f t="shared" si="19"/>
        <v>0</v>
      </c>
      <c r="G98" s="252">
        <v>0</v>
      </c>
      <c r="H98" s="252">
        <v>0</v>
      </c>
      <c r="I98" s="252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2">
        <v>0</v>
      </c>
      <c r="E99" s="252">
        <v>70000</v>
      </c>
      <c r="F99" s="252">
        <f t="shared" si="19"/>
        <v>70000</v>
      </c>
      <c r="G99" s="252">
        <v>0</v>
      </c>
      <c r="H99" s="252">
        <v>0</v>
      </c>
      <c r="I99" s="252">
        <f t="shared" si="20"/>
        <v>70000</v>
      </c>
    </row>
    <row r="100" spans="1:9" ht="15">
      <c r="A100" s="47"/>
      <c r="B100" s="61" t="s">
        <v>223</v>
      </c>
      <c r="C100" s="54" t="s">
        <v>171</v>
      </c>
      <c r="D100" s="252">
        <v>0</v>
      </c>
      <c r="E100" s="252">
        <v>0</v>
      </c>
      <c r="F100" s="252">
        <f t="shared" si="19"/>
        <v>0</v>
      </c>
      <c r="G100" s="252">
        <v>0</v>
      </c>
      <c r="H100" s="252">
        <v>0</v>
      </c>
      <c r="I100" s="252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2">
        <v>0</v>
      </c>
      <c r="E101" s="252">
        <v>0</v>
      </c>
      <c r="F101" s="252">
        <f t="shared" si="19"/>
        <v>0</v>
      </c>
      <c r="G101" s="252">
        <v>0</v>
      </c>
      <c r="H101" s="252">
        <v>0</v>
      </c>
      <c r="I101" s="252">
        <f t="shared" si="20"/>
        <v>0</v>
      </c>
    </row>
    <row r="102" spans="1:9" ht="15">
      <c r="A102" s="51"/>
      <c r="B102" s="55" t="s">
        <v>230</v>
      </c>
      <c r="C102" s="56"/>
      <c r="D102" s="253">
        <f>SUM(D103:D111)</f>
        <v>0</v>
      </c>
      <c r="E102" s="253">
        <f t="shared" ref="E102:I102" si="21">SUM(E103:E111)</f>
        <v>9393104.6899999995</v>
      </c>
      <c r="F102" s="253">
        <f t="shared" si="21"/>
        <v>9393104.6899999995</v>
      </c>
      <c r="G102" s="253">
        <f t="shared" si="21"/>
        <v>373574.69</v>
      </c>
      <c r="H102" s="253">
        <f t="shared" si="21"/>
        <v>373574.69</v>
      </c>
      <c r="I102" s="253">
        <f t="shared" si="21"/>
        <v>9019530</v>
      </c>
    </row>
    <row r="103" spans="1:9" ht="15">
      <c r="A103" s="47"/>
      <c r="B103" s="61" t="s">
        <v>21</v>
      </c>
      <c r="C103" s="262" t="s">
        <v>173</v>
      </c>
      <c r="D103" s="252">
        <v>0</v>
      </c>
      <c r="E103" s="252">
        <v>113300</v>
      </c>
      <c r="F103" s="252">
        <f t="shared" ref="F103:F111" si="22">+D103+E103</f>
        <v>113300</v>
      </c>
      <c r="G103" s="252">
        <v>0</v>
      </c>
      <c r="H103" s="252">
        <v>0</v>
      </c>
      <c r="I103" s="252">
        <f t="shared" ref="I103:I111" si="23">+F103-G103</f>
        <v>113300</v>
      </c>
    </row>
    <row r="104" spans="1:9" ht="15">
      <c r="A104" s="47"/>
      <c r="B104" s="61" t="s">
        <v>22</v>
      </c>
      <c r="C104" s="54" t="s">
        <v>174</v>
      </c>
      <c r="D104" s="252">
        <v>0</v>
      </c>
      <c r="E104" s="252">
        <v>0</v>
      </c>
      <c r="F104" s="252">
        <f t="shared" si="22"/>
        <v>0</v>
      </c>
      <c r="G104" s="252">
        <v>0</v>
      </c>
      <c r="H104" s="252">
        <v>0</v>
      </c>
      <c r="I104" s="252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2">
        <v>0</v>
      </c>
      <c r="E105" s="252">
        <v>8089000</v>
      </c>
      <c r="F105" s="252">
        <f t="shared" si="22"/>
        <v>8089000</v>
      </c>
      <c r="G105" s="252">
        <v>0</v>
      </c>
      <c r="H105" s="252">
        <v>0</v>
      </c>
      <c r="I105" s="252">
        <f t="shared" si="23"/>
        <v>8089000</v>
      </c>
    </row>
    <row r="106" spans="1:9" ht="15">
      <c r="A106" s="47"/>
      <c r="B106" s="61" t="s">
        <v>24</v>
      </c>
      <c r="C106" s="54" t="s">
        <v>176</v>
      </c>
      <c r="D106" s="252">
        <v>0</v>
      </c>
      <c r="E106" s="252">
        <v>0</v>
      </c>
      <c r="F106" s="252">
        <f t="shared" si="22"/>
        <v>0</v>
      </c>
      <c r="G106" s="252">
        <v>0</v>
      </c>
      <c r="H106" s="252">
        <v>0</v>
      </c>
      <c r="I106" s="252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2">
        <v>0</v>
      </c>
      <c r="E107" s="252">
        <v>1080460</v>
      </c>
      <c r="F107" s="252">
        <f t="shared" si="22"/>
        <v>1080460</v>
      </c>
      <c r="G107" s="252">
        <v>373230</v>
      </c>
      <c r="H107" s="252">
        <v>373230</v>
      </c>
      <c r="I107" s="252">
        <f t="shared" si="23"/>
        <v>707230</v>
      </c>
    </row>
    <row r="108" spans="1:9" ht="15">
      <c r="A108" s="47"/>
      <c r="B108" s="61" t="s">
        <v>225</v>
      </c>
      <c r="C108" s="54" t="s">
        <v>178</v>
      </c>
      <c r="D108" s="252">
        <v>0</v>
      </c>
      <c r="E108" s="252">
        <v>0</v>
      </c>
      <c r="F108" s="252">
        <f t="shared" si="22"/>
        <v>0</v>
      </c>
      <c r="G108" s="252">
        <v>0</v>
      </c>
      <c r="H108" s="252">
        <v>0</v>
      </c>
      <c r="I108" s="252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2">
        <v>0</v>
      </c>
      <c r="E109" s="252">
        <v>110000</v>
      </c>
      <c r="F109" s="252">
        <f t="shared" si="22"/>
        <v>110000</v>
      </c>
      <c r="G109" s="252">
        <v>0</v>
      </c>
      <c r="H109" s="252">
        <v>0</v>
      </c>
      <c r="I109" s="252">
        <f t="shared" si="23"/>
        <v>110000</v>
      </c>
    </row>
    <row r="110" spans="1:9" ht="15">
      <c r="A110" s="47"/>
      <c r="B110" s="61" t="s">
        <v>227</v>
      </c>
      <c r="C110" s="54" t="s">
        <v>180</v>
      </c>
      <c r="D110" s="252">
        <v>0</v>
      </c>
      <c r="E110" s="252">
        <v>0</v>
      </c>
      <c r="F110" s="252">
        <f t="shared" si="22"/>
        <v>0</v>
      </c>
      <c r="G110" s="252">
        <v>0</v>
      </c>
      <c r="H110" s="252">
        <v>0</v>
      </c>
      <c r="I110" s="252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2">
        <v>0</v>
      </c>
      <c r="E111" s="252">
        <v>344.69</v>
      </c>
      <c r="F111" s="252">
        <f t="shared" si="22"/>
        <v>344.69</v>
      </c>
      <c r="G111" s="252">
        <v>344.69</v>
      </c>
      <c r="H111" s="252">
        <v>344.69</v>
      </c>
      <c r="I111" s="252">
        <f t="shared" si="23"/>
        <v>0</v>
      </c>
    </row>
    <row r="112" spans="1:9" ht="15">
      <c r="A112" s="51"/>
      <c r="B112" s="55" t="s">
        <v>231</v>
      </c>
      <c r="C112" s="56"/>
      <c r="D112" s="253">
        <f>SUM(D113:D121)</f>
        <v>258283273</v>
      </c>
      <c r="E112" s="253">
        <f t="shared" ref="E112:I112" si="24">SUM(E113:E121)</f>
        <v>1553542.7</v>
      </c>
      <c r="F112" s="253">
        <f t="shared" si="24"/>
        <v>259836815.69999999</v>
      </c>
      <c r="G112" s="253">
        <f t="shared" si="24"/>
        <v>127041951.12</v>
      </c>
      <c r="H112" s="253">
        <f t="shared" si="24"/>
        <v>126289951.31</v>
      </c>
      <c r="I112" s="253">
        <f t="shared" si="24"/>
        <v>132794864.57999998</v>
      </c>
    </row>
    <row r="113" spans="1:9" ht="15">
      <c r="A113" s="47"/>
      <c r="B113" s="61" t="s">
        <v>26</v>
      </c>
      <c r="C113" s="54" t="s">
        <v>182</v>
      </c>
      <c r="D113" s="252">
        <v>0</v>
      </c>
      <c r="E113" s="252">
        <v>0</v>
      </c>
      <c r="F113" s="252">
        <f t="shared" ref="F113:F121" si="25">+D113+E113</f>
        <v>0</v>
      </c>
      <c r="G113" s="252">
        <v>0</v>
      </c>
      <c r="H113" s="252">
        <v>0</v>
      </c>
      <c r="I113" s="252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2">
        <v>0</v>
      </c>
      <c r="E114" s="252">
        <v>0</v>
      </c>
      <c r="F114" s="252">
        <f t="shared" si="25"/>
        <v>0</v>
      </c>
      <c r="G114" s="252">
        <v>0</v>
      </c>
      <c r="H114" s="252">
        <v>0</v>
      </c>
      <c r="I114" s="252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2">
        <v>0</v>
      </c>
      <c r="E115" s="252">
        <v>0</v>
      </c>
      <c r="F115" s="252">
        <f t="shared" si="25"/>
        <v>0</v>
      </c>
      <c r="G115" s="252">
        <v>0</v>
      </c>
      <c r="H115" s="252">
        <v>0</v>
      </c>
      <c r="I115" s="252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2">
        <v>258283273</v>
      </c>
      <c r="E116" s="252">
        <v>1553542.7</v>
      </c>
      <c r="F116" s="252">
        <f t="shared" si="25"/>
        <v>259836815.69999999</v>
      </c>
      <c r="G116" s="252">
        <v>127041951.12</v>
      </c>
      <c r="H116" s="252">
        <v>126289951.31</v>
      </c>
      <c r="I116" s="252">
        <f t="shared" si="26"/>
        <v>132794864.57999998</v>
      </c>
    </row>
    <row r="117" spans="1:9" ht="15">
      <c r="A117" s="47"/>
      <c r="B117" s="61" t="s">
        <v>30</v>
      </c>
      <c r="C117" s="54" t="s">
        <v>186</v>
      </c>
      <c r="D117" s="252">
        <v>0</v>
      </c>
      <c r="E117" s="252">
        <v>0</v>
      </c>
      <c r="F117" s="252">
        <f t="shared" si="25"/>
        <v>0</v>
      </c>
      <c r="G117" s="252">
        <v>0</v>
      </c>
      <c r="H117" s="252">
        <v>0</v>
      </c>
      <c r="I117" s="252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2">
        <v>0</v>
      </c>
      <c r="E118" s="252">
        <v>0</v>
      </c>
      <c r="F118" s="252">
        <f t="shared" si="25"/>
        <v>0</v>
      </c>
      <c r="G118" s="252">
        <v>0</v>
      </c>
      <c r="H118" s="252">
        <v>0</v>
      </c>
      <c r="I118" s="252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2">
        <v>0</v>
      </c>
      <c r="E119" s="252">
        <v>0</v>
      </c>
      <c r="F119" s="252">
        <f t="shared" si="25"/>
        <v>0</v>
      </c>
      <c r="G119" s="252">
        <v>0</v>
      </c>
      <c r="H119" s="252">
        <v>0</v>
      </c>
      <c r="I119" s="252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2">
        <v>0</v>
      </c>
      <c r="E120" s="252">
        <v>0</v>
      </c>
      <c r="F120" s="252">
        <f t="shared" si="25"/>
        <v>0</v>
      </c>
      <c r="G120" s="252">
        <v>0</v>
      </c>
      <c r="H120" s="252">
        <v>0</v>
      </c>
      <c r="I120" s="252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2">
        <v>0</v>
      </c>
      <c r="E121" s="252">
        <v>0</v>
      </c>
      <c r="F121" s="252">
        <f t="shared" si="25"/>
        <v>0</v>
      </c>
      <c r="G121" s="252">
        <v>0</v>
      </c>
      <c r="H121" s="252">
        <v>0</v>
      </c>
      <c r="I121" s="252">
        <f t="shared" si="26"/>
        <v>0</v>
      </c>
    </row>
    <row r="122" spans="1:9" ht="15">
      <c r="A122" s="51"/>
      <c r="B122" s="55" t="s">
        <v>236</v>
      </c>
      <c r="C122" s="56"/>
      <c r="D122" s="253">
        <f>SUM(D123:D131)</f>
        <v>0</v>
      </c>
      <c r="E122" s="253">
        <f t="shared" ref="E122:I122" si="27">SUM(E123:E131)</f>
        <v>7192247.2999999998</v>
      </c>
      <c r="F122" s="253">
        <f t="shared" si="27"/>
        <v>7192247.2999999998</v>
      </c>
      <c r="G122" s="253">
        <f t="shared" si="27"/>
        <v>5199997.3</v>
      </c>
      <c r="H122" s="253">
        <f t="shared" si="27"/>
        <v>199997.3</v>
      </c>
      <c r="I122" s="253">
        <f t="shared" si="27"/>
        <v>1992250</v>
      </c>
    </row>
    <row r="123" spans="1:9" ht="15">
      <c r="A123" s="47"/>
      <c r="B123" s="61" t="s">
        <v>84</v>
      </c>
      <c r="C123" s="54" t="s">
        <v>191</v>
      </c>
      <c r="D123" s="252">
        <v>0</v>
      </c>
      <c r="E123" s="252">
        <v>295250</v>
      </c>
      <c r="F123" s="252">
        <f t="shared" ref="F123:F131" si="28">+D123+E123</f>
        <v>295250</v>
      </c>
      <c r="G123" s="252">
        <v>0</v>
      </c>
      <c r="H123" s="252">
        <v>0</v>
      </c>
      <c r="I123" s="252">
        <f t="shared" ref="I123:I131" si="29">+F123-G123</f>
        <v>295250</v>
      </c>
    </row>
    <row r="124" spans="1:9" ht="15">
      <c r="A124" s="47"/>
      <c r="B124" s="61" t="s">
        <v>85</v>
      </c>
      <c r="C124" s="54" t="s">
        <v>192</v>
      </c>
      <c r="D124" s="252">
        <v>0</v>
      </c>
      <c r="E124" s="252">
        <v>275000</v>
      </c>
      <c r="F124" s="252">
        <f t="shared" si="28"/>
        <v>275000</v>
      </c>
      <c r="G124" s="252">
        <v>0</v>
      </c>
      <c r="H124" s="252">
        <v>0</v>
      </c>
      <c r="I124" s="252">
        <f t="shared" si="29"/>
        <v>275000</v>
      </c>
    </row>
    <row r="125" spans="1:9" ht="15">
      <c r="A125" s="47"/>
      <c r="B125" s="61" t="s">
        <v>86</v>
      </c>
      <c r="C125" s="57" t="s">
        <v>193</v>
      </c>
      <c r="D125" s="252">
        <v>0</v>
      </c>
      <c r="E125" s="252">
        <v>6621997.2999999998</v>
      </c>
      <c r="F125" s="252">
        <f t="shared" si="28"/>
        <v>6621997.2999999998</v>
      </c>
      <c r="G125" s="252">
        <v>5199997.3</v>
      </c>
      <c r="H125" s="252">
        <v>199997.3</v>
      </c>
      <c r="I125" s="252">
        <f t="shared" si="29"/>
        <v>1422000</v>
      </c>
    </row>
    <row r="126" spans="1:9" ht="15">
      <c r="A126" s="47"/>
      <c r="B126" s="61" t="s">
        <v>237</v>
      </c>
      <c r="C126" s="54" t="s">
        <v>194</v>
      </c>
      <c r="D126" s="252">
        <v>0</v>
      </c>
      <c r="E126" s="252">
        <v>0</v>
      </c>
      <c r="F126" s="252">
        <f t="shared" si="28"/>
        <v>0</v>
      </c>
      <c r="G126" s="252">
        <v>0</v>
      </c>
      <c r="H126" s="252">
        <v>0</v>
      </c>
      <c r="I126" s="252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2">
        <v>0</v>
      </c>
      <c r="E127" s="252">
        <v>0</v>
      </c>
      <c r="F127" s="252">
        <f t="shared" si="28"/>
        <v>0</v>
      </c>
      <c r="G127" s="252">
        <v>0</v>
      </c>
      <c r="H127" s="252">
        <v>0</v>
      </c>
      <c r="I127" s="252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2">
        <v>0</v>
      </c>
      <c r="E128" s="252">
        <v>0</v>
      </c>
      <c r="F128" s="252">
        <f t="shared" si="28"/>
        <v>0</v>
      </c>
      <c r="G128" s="252">
        <v>0</v>
      </c>
      <c r="H128" s="252">
        <v>0</v>
      </c>
      <c r="I128" s="252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2">
        <v>0</v>
      </c>
      <c r="E129" s="252">
        <v>0</v>
      </c>
      <c r="F129" s="252">
        <f t="shared" si="28"/>
        <v>0</v>
      </c>
      <c r="G129" s="252">
        <v>0</v>
      </c>
      <c r="H129" s="252">
        <v>0</v>
      </c>
      <c r="I129" s="252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2">
        <v>0</v>
      </c>
      <c r="E130" s="252">
        <v>0</v>
      </c>
      <c r="F130" s="252">
        <f t="shared" si="28"/>
        <v>0</v>
      </c>
      <c r="G130" s="252">
        <v>0</v>
      </c>
      <c r="H130" s="252">
        <v>0</v>
      </c>
      <c r="I130" s="252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2">
        <v>0</v>
      </c>
      <c r="E131" s="252">
        <v>0</v>
      </c>
      <c r="F131" s="252">
        <f t="shared" si="28"/>
        <v>0</v>
      </c>
      <c r="G131" s="252">
        <v>0</v>
      </c>
      <c r="H131" s="252">
        <v>0</v>
      </c>
      <c r="I131" s="252">
        <f t="shared" si="29"/>
        <v>0</v>
      </c>
    </row>
    <row r="132" spans="1:9" ht="15">
      <c r="A132" s="51"/>
      <c r="B132" s="55" t="s">
        <v>243</v>
      </c>
      <c r="C132" s="56"/>
      <c r="D132" s="253">
        <f>SUM(D133:D135)</f>
        <v>0</v>
      </c>
      <c r="E132" s="253">
        <f t="shared" ref="E132:I132" si="30">SUM(E133:E135)</f>
        <v>0</v>
      </c>
      <c r="F132" s="253">
        <f t="shared" si="30"/>
        <v>0</v>
      </c>
      <c r="G132" s="253">
        <f t="shared" si="30"/>
        <v>0</v>
      </c>
      <c r="H132" s="253">
        <f t="shared" si="30"/>
        <v>0</v>
      </c>
      <c r="I132" s="253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52">
        <v>0</v>
      </c>
      <c r="E133" s="252">
        <v>0</v>
      </c>
      <c r="F133" s="252">
        <f t="shared" ref="F133:F135" si="31">+D133+E133</f>
        <v>0</v>
      </c>
      <c r="G133" s="252">
        <v>0</v>
      </c>
      <c r="H133" s="252">
        <v>0</v>
      </c>
      <c r="I133" s="252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2">
        <v>0</v>
      </c>
      <c r="E134" s="252">
        <v>0</v>
      </c>
      <c r="F134" s="252">
        <f t="shared" si="31"/>
        <v>0</v>
      </c>
      <c r="G134" s="252">
        <v>0</v>
      </c>
      <c r="H134" s="252">
        <v>0</v>
      </c>
      <c r="I134" s="252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52">
        <v>0</v>
      </c>
      <c r="E135" s="252">
        <v>0</v>
      </c>
      <c r="F135" s="252">
        <f t="shared" si="31"/>
        <v>0</v>
      </c>
      <c r="G135" s="252">
        <v>0</v>
      </c>
      <c r="H135" s="252">
        <v>0</v>
      </c>
      <c r="I135" s="252">
        <f t="shared" si="32"/>
        <v>0</v>
      </c>
    </row>
    <row r="136" spans="1:9" ht="15">
      <c r="A136" s="51"/>
      <c r="B136" s="55" t="s">
        <v>244</v>
      </c>
      <c r="C136" s="56"/>
      <c r="D136" s="253">
        <f>SUM(D137:D143)</f>
        <v>0</v>
      </c>
      <c r="E136" s="253">
        <f t="shared" ref="E136:I136" si="33">SUM(E137:E143)</f>
        <v>0</v>
      </c>
      <c r="F136" s="253">
        <f t="shared" si="33"/>
        <v>0</v>
      </c>
      <c r="G136" s="253">
        <f t="shared" si="33"/>
        <v>0</v>
      </c>
      <c r="H136" s="253">
        <f t="shared" si="33"/>
        <v>0</v>
      </c>
      <c r="I136" s="253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2">
        <v>0</v>
      </c>
      <c r="E137" s="252">
        <v>0</v>
      </c>
      <c r="F137" s="252">
        <f t="shared" ref="F137:F143" si="34">+D137+E137</f>
        <v>0</v>
      </c>
      <c r="G137" s="252">
        <v>0</v>
      </c>
      <c r="H137" s="252">
        <v>0</v>
      </c>
      <c r="I137" s="252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2">
        <v>0</v>
      </c>
      <c r="E138" s="252">
        <v>0</v>
      </c>
      <c r="F138" s="252">
        <f t="shared" si="34"/>
        <v>0</v>
      </c>
      <c r="G138" s="252">
        <v>0</v>
      </c>
      <c r="H138" s="252">
        <v>0</v>
      </c>
      <c r="I138" s="252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2">
        <v>0</v>
      </c>
      <c r="E139" s="252">
        <v>0</v>
      </c>
      <c r="F139" s="252">
        <f t="shared" si="34"/>
        <v>0</v>
      </c>
      <c r="G139" s="252">
        <v>0</v>
      </c>
      <c r="H139" s="252">
        <v>0</v>
      </c>
      <c r="I139" s="252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2">
        <v>0</v>
      </c>
      <c r="E140" s="252">
        <v>0</v>
      </c>
      <c r="F140" s="252">
        <f t="shared" si="34"/>
        <v>0</v>
      </c>
      <c r="G140" s="252">
        <v>0</v>
      </c>
      <c r="H140" s="252">
        <v>0</v>
      </c>
      <c r="I140" s="252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2">
        <v>0</v>
      </c>
      <c r="E141" s="252">
        <v>0</v>
      </c>
      <c r="F141" s="252">
        <f t="shared" si="34"/>
        <v>0</v>
      </c>
      <c r="G141" s="252">
        <v>0</v>
      </c>
      <c r="H141" s="252">
        <v>0</v>
      </c>
      <c r="I141" s="252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2">
        <v>0</v>
      </c>
      <c r="E142" s="252">
        <v>0</v>
      </c>
      <c r="F142" s="252">
        <f t="shared" si="34"/>
        <v>0</v>
      </c>
      <c r="G142" s="252">
        <v>0</v>
      </c>
      <c r="H142" s="252">
        <v>0</v>
      </c>
      <c r="I142" s="252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2">
        <v>0</v>
      </c>
      <c r="E143" s="252">
        <v>0</v>
      </c>
      <c r="F143" s="252">
        <f t="shared" si="34"/>
        <v>0</v>
      </c>
      <c r="G143" s="252">
        <v>0</v>
      </c>
      <c r="H143" s="252">
        <v>0</v>
      </c>
      <c r="I143" s="252">
        <f t="shared" si="35"/>
        <v>0</v>
      </c>
    </row>
    <row r="144" spans="1:9" ht="15">
      <c r="A144" s="51"/>
      <c r="B144" s="55" t="s">
        <v>248</v>
      </c>
      <c r="C144" s="56"/>
      <c r="D144" s="253">
        <f>SUM(D145:D147)</f>
        <v>0</v>
      </c>
      <c r="E144" s="253">
        <f t="shared" ref="E144:I144" si="36">SUM(E145:E147)</f>
        <v>0</v>
      </c>
      <c r="F144" s="253">
        <f t="shared" si="36"/>
        <v>0</v>
      </c>
      <c r="G144" s="253">
        <f t="shared" si="36"/>
        <v>0</v>
      </c>
      <c r="H144" s="253">
        <f t="shared" si="36"/>
        <v>0</v>
      </c>
      <c r="I144" s="253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2">
        <v>0</v>
      </c>
      <c r="E145" s="252">
        <v>0</v>
      </c>
      <c r="F145" s="252">
        <f t="shared" ref="F145:F147" si="37">+D145+E145</f>
        <v>0</v>
      </c>
      <c r="G145" s="252">
        <v>0</v>
      </c>
      <c r="H145" s="252">
        <v>0</v>
      </c>
      <c r="I145" s="252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2">
        <v>0</v>
      </c>
      <c r="E146" s="252">
        <v>0</v>
      </c>
      <c r="F146" s="252">
        <f t="shared" si="37"/>
        <v>0</v>
      </c>
      <c r="G146" s="252">
        <v>0</v>
      </c>
      <c r="H146" s="252">
        <v>0</v>
      </c>
      <c r="I146" s="252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2">
        <v>0</v>
      </c>
      <c r="E147" s="252">
        <v>0</v>
      </c>
      <c r="F147" s="252">
        <f t="shared" si="37"/>
        <v>0</v>
      </c>
      <c r="G147" s="252">
        <v>0</v>
      </c>
      <c r="H147" s="252">
        <v>0</v>
      </c>
      <c r="I147" s="252">
        <f t="shared" si="38"/>
        <v>0</v>
      </c>
    </row>
    <row r="148" spans="1:9" ht="15">
      <c r="A148" s="51"/>
      <c r="B148" s="55" t="s">
        <v>249</v>
      </c>
      <c r="C148" s="56"/>
      <c r="D148" s="253">
        <f>SUM(D149:D155)</f>
        <v>0</v>
      </c>
      <c r="E148" s="253">
        <f t="shared" ref="E148:I148" si="39">SUM(E149:E155)</f>
        <v>0</v>
      </c>
      <c r="F148" s="253">
        <f t="shared" si="39"/>
        <v>0</v>
      </c>
      <c r="G148" s="253">
        <f t="shared" si="39"/>
        <v>0</v>
      </c>
      <c r="H148" s="253">
        <f t="shared" si="39"/>
        <v>0</v>
      </c>
      <c r="I148" s="253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2">
        <v>0</v>
      </c>
      <c r="E149" s="252">
        <v>0</v>
      </c>
      <c r="F149" s="252">
        <f t="shared" ref="F149:F155" si="40">+D149+E149</f>
        <v>0</v>
      </c>
      <c r="G149" s="252">
        <v>0</v>
      </c>
      <c r="H149" s="252">
        <v>0</v>
      </c>
      <c r="I149" s="252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2">
        <v>0</v>
      </c>
      <c r="E150" s="252">
        <v>0</v>
      </c>
      <c r="F150" s="252">
        <f t="shared" si="40"/>
        <v>0</v>
      </c>
      <c r="G150" s="252">
        <v>0</v>
      </c>
      <c r="H150" s="252">
        <v>0</v>
      </c>
      <c r="I150" s="252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2">
        <v>0</v>
      </c>
      <c r="E151" s="252">
        <v>0</v>
      </c>
      <c r="F151" s="252">
        <f t="shared" si="40"/>
        <v>0</v>
      </c>
      <c r="G151" s="252">
        <v>0</v>
      </c>
      <c r="H151" s="252">
        <v>0</v>
      </c>
      <c r="I151" s="252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2">
        <v>0</v>
      </c>
      <c r="E152" s="252">
        <v>0</v>
      </c>
      <c r="F152" s="252">
        <f t="shared" si="40"/>
        <v>0</v>
      </c>
      <c r="G152" s="252">
        <v>0</v>
      </c>
      <c r="H152" s="252">
        <v>0</v>
      </c>
      <c r="I152" s="252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2">
        <v>0</v>
      </c>
      <c r="E153" s="252">
        <v>0</v>
      </c>
      <c r="F153" s="252">
        <f t="shared" si="40"/>
        <v>0</v>
      </c>
      <c r="G153" s="252">
        <v>0</v>
      </c>
      <c r="H153" s="252">
        <v>0</v>
      </c>
      <c r="I153" s="252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2">
        <v>0</v>
      </c>
      <c r="E154" s="252">
        <v>0</v>
      </c>
      <c r="F154" s="252">
        <f t="shared" si="40"/>
        <v>0</v>
      </c>
      <c r="G154" s="252">
        <v>0</v>
      </c>
      <c r="H154" s="252">
        <v>0</v>
      </c>
      <c r="I154" s="252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2">
        <v>0</v>
      </c>
      <c r="E155" s="252">
        <v>0</v>
      </c>
      <c r="F155" s="252">
        <f t="shared" si="40"/>
        <v>0</v>
      </c>
      <c r="G155" s="252">
        <v>0</v>
      </c>
      <c r="H155" s="252">
        <v>0</v>
      </c>
      <c r="I155" s="252">
        <f t="shared" si="41"/>
        <v>0</v>
      </c>
    </row>
    <row r="156" spans="1:9" ht="15">
      <c r="A156" s="47"/>
      <c r="B156" s="59" t="s">
        <v>220</v>
      </c>
      <c r="C156" s="60"/>
      <c r="D156" s="256">
        <f>+D10+D83</f>
        <v>711961171.63999999</v>
      </c>
      <c r="E156" s="256">
        <f t="shared" ref="E156:I156" si="42">+E10+E83</f>
        <v>59470209.289999999</v>
      </c>
      <c r="F156" s="256">
        <f t="shared" si="42"/>
        <v>771431380.93000007</v>
      </c>
      <c r="G156" s="256">
        <f>+G10+G83</f>
        <v>260009830.23000002</v>
      </c>
      <c r="H156" s="256">
        <f t="shared" si="42"/>
        <v>248436147.71999997</v>
      </c>
      <c r="I156" s="256">
        <f t="shared" si="42"/>
        <v>511421550.69999993</v>
      </c>
    </row>
    <row r="157" spans="1:9">
      <c r="G157" s="66"/>
    </row>
    <row r="158" spans="1:9">
      <c r="E158" s="67"/>
      <c r="G158" s="66"/>
    </row>
    <row r="159" spans="1:9">
      <c r="D159" s="93"/>
      <c r="E159" s="93"/>
      <c r="F159" s="93"/>
      <c r="G159" s="93"/>
      <c r="H159" s="93"/>
      <c r="I159" s="93"/>
    </row>
    <row r="160" spans="1:9">
      <c r="E160" s="67"/>
      <c r="F160" s="67"/>
    </row>
    <row r="162" spans="4:9">
      <c r="D162" s="295"/>
      <c r="E162" s="295"/>
      <c r="F162" s="295"/>
      <c r="G162" s="295"/>
      <c r="H162" s="295"/>
      <c r="I162" s="295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6"/>
  <sheetViews>
    <sheetView zoomScale="93" zoomScaleNormal="90" workbookViewId="0">
      <selection activeCell="B11" sqref="B11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5" t="s">
        <v>521</v>
      </c>
      <c r="B1" s="416"/>
      <c r="C1" s="416"/>
      <c r="D1" s="416"/>
      <c r="E1" s="416"/>
      <c r="F1" s="416"/>
      <c r="G1" s="417"/>
    </row>
    <row r="2" spans="1:8" s="204" customFormat="1">
      <c r="A2" s="418" t="s">
        <v>469</v>
      </c>
      <c r="B2" s="394"/>
      <c r="C2" s="394"/>
      <c r="D2" s="394"/>
      <c r="E2" s="394"/>
      <c r="F2" s="394"/>
      <c r="G2" s="419"/>
    </row>
    <row r="3" spans="1:8" s="204" customFormat="1">
      <c r="A3" s="420" t="s">
        <v>470</v>
      </c>
      <c r="B3" s="397"/>
      <c r="C3" s="397"/>
      <c r="D3" s="397"/>
      <c r="E3" s="397"/>
      <c r="F3" s="397"/>
      <c r="G3" s="421"/>
    </row>
    <row r="4" spans="1:8" s="204" customFormat="1">
      <c r="A4" s="420" t="s">
        <v>526</v>
      </c>
      <c r="B4" s="397"/>
      <c r="C4" s="397"/>
      <c r="D4" s="397"/>
      <c r="E4" s="397"/>
      <c r="F4" s="397"/>
      <c r="G4" s="421"/>
    </row>
    <row r="5" spans="1:8" s="204" customFormat="1" ht="15.75" thickBot="1">
      <c r="A5" s="422" t="s">
        <v>4</v>
      </c>
      <c r="B5" s="423"/>
      <c r="C5" s="423"/>
      <c r="D5" s="423"/>
      <c r="E5" s="423"/>
      <c r="F5" s="423"/>
      <c r="G5" s="424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12" t="s">
        <v>128</v>
      </c>
      <c r="B7" s="414" t="s">
        <v>455</v>
      </c>
      <c r="C7" s="414"/>
      <c r="D7" s="414"/>
      <c r="E7" s="414"/>
      <c r="F7" s="414"/>
      <c r="G7" s="412" t="s">
        <v>149</v>
      </c>
    </row>
    <row r="8" spans="1:8" s="204" customFormat="1" ht="30.75" thickBot="1">
      <c r="A8" s="413"/>
      <c r="B8" s="231" t="s">
        <v>150</v>
      </c>
      <c r="C8" s="232" t="s">
        <v>151</v>
      </c>
      <c r="D8" s="231" t="s">
        <v>152</v>
      </c>
      <c r="E8" s="231" t="s">
        <v>153</v>
      </c>
      <c r="F8" s="231" t="s">
        <v>154</v>
      </c>
      <c r="G8" s="413"/>
    </row>
    <row r="9" spans="1:8" s="166" customFormat="1">
      <c r="A9" s="165" t="s">
        <v>456</v>
      </c>
      <c r="B9" s="257">
        <f>+B10</f>
        <v>453677898.63999999</v>
      </c>
      <c r="C9" s="257">
        <f t="shared" ref="C9:G9" si="0">+C10</f>
        <v>40486314.600000001</v>
      </c>
      <c r="D9" s="257">
        <f t="shared" si="0"/>
        <v>494164213.24000001</v>
      </c>
      <c r="E9" s="257">
        <f t="shared" si="0"/>
        <v>127394307.12</v>
      </c>
      <c r="F9" s="257">
        <f t="shared" si="0"/>
        <v>121572624.41999999</v>
      </c>
      <c r="G9" s="257">
        <f t="shared" si="0"/>
        <v>366769906.11999995</v>
      </c>
    </row>
    <row r="10" spans="1:8" s="166" customFormat="1" ht="30">
      <c r="A10" s="244" t="s">
        <v>521</v>
      </c>
      <c r="B10" s="258">
        <f>+'F6a. EAEPE COG'!D10</f>
        <v>453677898.63999999</v>
      </c>
      <c r="C10" s="258">
        <f>+'F6a. EAEPE COG'!E10</f>
        <v>40486314.600000001</v>
      </c>
      <c r="D10" s="258">
        <f>+'F6a. EAEPE COG'!F10</f>
        <v>494164213.24000001</v>
      </c>
      <c r="E10" s="258">
        <f>+'F6a. EAEPE COG'!G10</f>
        <v>127394307.12</v>
      </c>
      <c r="F10" s="258">
        <f>+'F6a. EAEPE COG'!H10</f>
        <v>121572624.41999999</v>
      </c>
      <c r="G10" s="258">
        <f>+'F6a. EAEPE COG'!I10</f>
        <v>366769906.11999995</v>
      </c>
      <c r="H10" s="167"/>
    </row>
    <row r="11" spans="1:8" s="168" customFormat="1">
      <c r="A11" s="169"/>
      <c r="B11" s="257"/>
      <c r="C11" s="257"/>
      <c r="D11" s="257"/>
      <c r="E11" s="257"/>
      <c r="F11" s="257"/>
      <c r="G11" s="257"/>
    </row>
    <row r="12" spans="1:8" s="172" customFormat="1">
      <c r="A12" s="170" t="s">
        <v>471</v>
      </c>
      <c r="B12" s="259">
        <f>+B13</f>
        <v>258283273</v>
      </c>
      <c r="C12" s="259">
        <f t="shared" ref="C12:G12" si="1">+C13</f>
        <v>18983894.689999998</v>
      </c>
      <c r="D12" s="259">
        <f t="shared" si="1"/>
        <v>277267167.69</v>
      </c>
      <c r="E12" s="259">
        <f t="shared" si="1"/>
        <v>132615523.11</v>
      </c>
      <c r="F12" s="259">
        <f t="shared" si="1"/>
        <v>126863523.3</v>
      </c>
      <c r="G12" s="259">
        <f t="shared" si="1"/>
        <v>144651644.57999998</v>
      </c>
      <c r="H12" s="171"/>
    </row>
    <row r="13" spans="1:8" s="173" customFormat="1" ht="30">
      <c r="A13" s="244" t="s">
        <v>521</v>
      </c>
      <c r="B13" s="260">
        <f>+'F6a. EAEPE COG'!D83</f>
        <v>258283273</v>
      </c>
      <c r="C13" s="260">
        <f>+'F6a. EAEPE COG'!E83</f>
        <v>18983894.689999998</v>
      </c>
      <c r="D13" s="260">
        <f>+'F6a. EAEPE COG'!F83</f>
        <v>277267167.69</v>
      </c>
      <c r="E13" s="260">
        <f>+'F6a. EAEPE COG'!G83</f>
        <v>132615523.11</v>
      </c>
      <c r="F13" s="260">
        <f>+'F6a. EAEPE COG'!H83</f>
        <v>126863523.3</v>
      </c>
      <c r="G13" s="260">
        <f>+'F6a. EAEPE COG'!I83</f>
        <v>144651644.57999998</v>
      </c>
      <c r="H13" s="167"/>
    </row>
    <row r="14" spans="1:8" s="173" customFormat="1" ht="15.75" thickBot="1">
      <c r="A14" s="237"/>
      <c r="B14" s="260"/>
      <c r="C14" s="260"/>
      <c r="D14" s="260"/>
      <c r="E14" s="260"/>
      <c r="F14" s="260"/>
      <c r="G14" s="260"/>
    </row>
    <row r="15" spans="1:8" ht="15.75" thickBot="1">
      <c r="A15" s="174" t="s">
        <v>472</v>
      </c>
      <c r="B15" s="261">
        <f>+B9+B12</f>
        <v>711961171.63999999</v>
      </c>
      <c r="C15" s="261">
        <f t="shared" ref="C15:G15" si="2">+C9+C12</f>
        <v>59470209.289999999</v>
      </c>
      <c r="D15" s="261">
        <f t="shared" si="2"/>
        <v>771431380.93000007</v>
      </c>
      <c r="E15" s="261">
        <f t="shared" si="2"/>
        <v>260009830.23000002</v>
      </c>
      <c r="F15" s="261">
        <f t="shared" si="2"/>
        <v>248436147.71999997</v>
      </c>
      <c r="G15" s="261">
        <f t="shared" si="2"/>
        <v>511421550.69999993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2"/>
  <sheetViews>
    <sheetView topLeftCell="C1" zoomScale="90" zoomScaleNormal="90" workbookViewId="0">
      <selection activeCell="G76" sqref="G76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7" t="s">
        <v>521</v>
      </c>
      <c r="C1" s="428"/>
      <c r="D1" s="428"/>
      <c r="E1" s="428"/>
      <c r="F1" s="428"/>
      <c r="G1" s="428"/>
      <c r="H1" s="428"/>
      <c r="I1" s="429"/>
    </row>
    <row r="2" spans="1:9" s="206" customFormat="1" ht="15">
      <c r="B2" s="430" t="s">
        <v>366</v>
      </c>
      <c r="C2" s="431"/>
      <c r="D2" s="431"/>
      <c r="E2" s="431"/>
      <c r="F2" s="431"/>
      <c r="G2" s="431"/>
      <c r="H2" s="431"/>
      <c r="I2" s="432"/>
    </row>
    <row r="3" spans="1:9" s="206" customFormat="1" ht="15">
      <c r="B3" s="430" t="s">
        <v>473</v>
      </c>
      <c r="C3" s="431"/>
      <c r="D3" s="431"/>
      <c r="E3" s="431"/>
      <c r="F3" s="431"/>
      <c r="G3" s="431"/>
      <c r="H3" s="431"/>
      <c r="I3" s="432"/>
    </row>
    <row r="4" spans="1:9" s="206" customFormat="1" ht="15">
      <c r="B4" s="430" t="s">
        <v>526</v>
      </c>
      <c r="C4" s="431"/>
      <c r="D4" s="431"/>
      <c r="E4" s="431"/>
      <c r="F4" s="431"/>
      <c r="G4" s="431"/>
      <c r="H4" s="431"/>
      <c r="I4" s="432"/>
    </row>
    <row r="5" spans="1:9" s="206" customFormat="1" ht="15.75" thickBot="1">
      <c r="B5" s="433" t="s">
        <v>4</v>
      </c>
      <c r="C5" s="434"/>
      <c r="D5" s="434"/>
      <c r="E5" s="434"/>
      <c r="F5" s="434"/>
      <c r="G5" s="434"/>
      <c r="H5" s="434"/>
      <c r="I5" s="435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7" t="s">
        <v>128</v>
      </c>
      <c r="C7" s="436"/>
      <c r="D7" s="438" t="s">
        <v>455</v>
      </c>
      <c r="E7" s="439"/>
      <c r="F7" s="439"/>
      <c r="G7" s="439"/>
      <c r="H7" s="440"/>
      <c r="I7" s="441" t="s">
        <v>149</v>
      </c>
    </row>
    <row r="8" spans="1:9" s="206" customFormat="1" ht="30.75" thickBot="1">
      <c r="B8" s="433"/>
      <c r="C8" s="437"/>
      <c r="D8" s="233" t="s">
        <v>474</v>
      </c>
      <c r="E8" s="233" t="s">
        <v>475</v>
      </c>
      <c r="F8" s="233" t="s">
        <v>476</v>
      </c>
      <c r="G8" s="233" t="s">
        <v>153</v>
      </c>
      <c r="H8" s="233" t="s">
        <v>154</v>
      </c>
      <c r="I8" s="442"/>
    </row>
    <row r="9" spans="1:9" ht="7.9" customHeight="1">
      <c r="B9" s="425"/>
      <c r="C9" s="426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453677898.63999999</v>
      </c>
      <c r="E10" s="182">
        <f>+E11+E20+E28+E38</f>
        <v>40486314.600000001</v>
      </c>
      <c r="F10" s="182">
        <f t="shared" ref="F10:I10" si="0">+F11+F20+F28+F38</f>
        <v>494164213.24000001</v>
      </c>
      <c r="G10" s="182">
        <f t="shared" si="0"/>
        <v>127394307.12</v>
      </c>
      <c r="H10" s="182">
        <f t="shared" si="0"/>
        <v>121572624.41999999</v>
      </c>
      <c r="I10" s="182">
        <f t="shared" si="0"/>
        <v>366769906.12</v>
      </c>
    </row>
    <row r="11" spans="1:9" ht="15">
      <c r="B11" s="179" t="s">
        <v>478</v>
      </c>
      <c r="C11" s="180"/>
      <c r="D11" s="183">
        <f>SUM(D12:D19)</f>
        <v>57744160.270000003</v>
      </c>
      <c r="E11" s="183">
        <f t="shared" ref="E11:I11" si="1">SUM(E12:E19)</f>
        <v>7753139.3300000001</v>
      </c>
      <c r="F11" s="184">
        <f t="shared" si="1"/>
        <v>65497299.600000001</v>
      </c>
      <c r="G11" s="184">
        <f t="shared" si="1"/>
        <v>27018920.32</v>
      </c>
      <c r="H11" s="184">
        <f t="shared" si="1"/>
        <v>24941403.07</v>
      </c>
      <c r="I11" s="184">
        <f t="shared" si="1"/>
        <v>38478379.280000001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57744160.270000003</v>
      </c>
      <c r="E13" s="188">
        <v>7753139.3300000001</v>
      </c>
      <c r="F13" s="188">
        <f>+D13+E13</f>
        <v>65497299.600000001</v>
      </c>
      <c r="G13" s="188">
        <v>27018920.32</v>
      </c>
      <c r="H13" s="189">
        <v>24941403.07</v>
      </c>
      <c r="I13" s="189">
        <f>+F13-G13</f>
        <v>38478379.280000001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11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11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11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11" ht="15">
      <c r="B20" s="179" t="s">
        <v>487</v>
      </c>
      <c r="C20" s="180"/>
      <c r="D20" s="183">
        <f>SUM(D21:D27)</f>
        <v>395933738.37</v>
      </c>
      <c r="E20" s="183">
        <f t="shared" ref="E20:I20" si="2">SUM(E21:E27)</f>
        <v>32733175.27</v>
      </c>
      <c r="F20" s="183">
        <f t="shared" si="2"/>
        <v>428666913.63999999</v>
      </c>
      <c r="G20" s="183">
        <f t="shared" si="2"/>
        <v>100375386.8</v>
      </c>
      <c r="H20" s="183">
        <f t="shared" si="2"/>
        <v>96631221.349999994</v>
      </c>
      <c r="I20" s="183">
        <f t="shared" si="2"/>
        <v>328291526.83999997</v>
      </c>
    </row>
    <row r="21" spans="2:11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11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11" ht="15">
      <c r="B23" s="185"/>
      <c r="C23" s="186" t="s">
        <v>490</v>
      </c>
      <c r="D23" s="187">
        <v>54341014.890000001</v>
      </c>
      <c r="E23" s="188">
        <v>2332177.3199999998</v>
      </c>
      <c r="F23" s="188">
        <f>+D23+E23</f>
        <v>56673192.210000001</v>
      </c>
      <c r="G23" s="188">
        <v>25699011.760000002</v>
      </c>
      <c r="H23" s="188">
        <v>25017166.870000001</v>
      </c>
      <c r="I23" s="189">
        <f>+F23-G23</f>
        <v>30974180.449999999</v>
      </c>
    </row>
    <row r="24" spans="2:11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11" ht="15">
      <c r="B25" s="185"/>
      <c r="C25" s="186" t="s">
        <v>492</v>
      </c>
      <c r="D25" s="187">
        <v>555073.07999999996</v>
      </c>
      <c r="E25" s="188">
        <v>-14673.19</v>
      </c>
      <c r="F25" s="188">
        <f>+D25+E25</f>
        <v>540399.89</v>
      </c>
      <c r="G25" s="188">
        <v>239605.49</v>
      </c>
      <c r="H25" s="188">
        <v>204403.82</v>
      </c>
      <c r="I25" s="189">
        <f>+F25-G25</f>
        <v>300794.40000000002</v>
      </c>
    </row>
    <row r="26" spans="2:11" ht="15">
      <c r="B26" s="185"/>
      <c r="C26" s="186" t="s">
        <v>493</v>
      </c>
      <c r="D26" s="187">
        <v>341037650.39999998</v>
      </c>
      <c r="E26" s="188">
        <v>30415671.140000001</v>
      </c>
      <c r="F26" s="188">
        <f>+D26+E26</f>
        <v>371453321.53999996</v>
      </c>
      <c r="G26" s="188">
        <v>74436769.549999997</v>
      </c>
      <c r="H26" s="296">
        <v>71409650.659999996</v>
      </c>
      <c r="I26" s="189">
        <f>+F26-G26</f>
        <v>297016551.98999995</v>
      </c>
      <c r="K26" s="67"/>
    </row>
    <row r="27" spans="2:11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11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11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11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11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11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258283273</v>
      </c>
      <c r="E43" s="181">
        <f t="shared" ref="E43:I43" si="4">+E44+E53+E61+E71</f>
        <v>18983894.690000001</v>
      </c>
      <c r="F43" s="181">
        <f t="shared" si="4"/>
        <v>277267167.69000006</v>
      </c>
      <c r="G43" s="181">
        <f t="shared" si="4"/>
        <v>132615523.10999998</v>
      </c>
      <c r="H43" s="181">
        <f t="shared" si="4"/>
        <v>126863523.3</v>
      </c>
      <c r="I43" s="181">
        <f t="shared" si="4"/>
        <v>144651644.58000001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6388800.6600000001</v>
      </c>
      <c r="F44" s="183">
        <f t="shared" si="5"/>
        <v>6388800.6600000001</v>
      </c>
      <c r="G44" s="183">
        <f t="shared" si="5"/>
        <v>0.66</v>
      </c>
      <c r="H44" s="183">
        <f t="shared" si="5"/>
        <v>0.66</v>
      </c>
      <c r="I44" s="183">
        <f t="shared" si="5"/>
        <v>6388800</v>
      </c>
    </row>
    <row r="45" spans="2:9" ht="15.75" thickBot="1">
      <c r="B45" s="246"/>
      <c r="C45" s="247" t="s">
        <v>479</v>
      </c>
      <c r="D45" s="245"/>
      <c r="E45" s="248"/>
      <c r="F45" s="248"/>
      <c r="G45" s="248"/>
      <c r="H45" s="248"/>
      <c r="I45" s="248"/>
    </row>
    <row r="46" spans="2:9" ht="15">
      <c r="B46" s="185"/>
      <c r="C46" s="192" t="s">
        <v>480</v>
      </c>
      <c r="D46" s="187">
        <v>0</v>
      </c>
      <c r="E46" s="188">
        <v>6388800.6600000001</v>
      </c>
      <c r="F46" s="188">
        <f>+D46+E46</f>
        <v>6388800.6600000001</v>
      </c>
      <c r="G46" s="188">
        <v>0.66</v>
      </c>
      <c r="H46" s="188">
        <v>0.66</v>
      </c>
      <c r="I46" s="188">
        <f>+F46-G46</f>
        <v>6388800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258283273</v>
      </c>
      <c r="E53" s="184">
        <f t="shared" ref="E53:I53" si="6">SUM(E54:E60)</f>
        <v>12595094.030000001</v>
      </c>
      <c r="F53" s="184">
        <f t="shared" si="6"/>
        <v>270878367.03000003</v>
      </c>
      <c r="G53" s="184">
        <f t="shared" si="6"/>
        <v>132615522.44999999</v>
      </c>
      <c r="H53" s="184">
        <f t="shared" si="6"/>
        <v>126863522.64</v>
      </c>
      <c r="I53" s="184">
        <f t="shared" si="6"/>
        <v>138262844.58000001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10368801.880000001</v>
      </c>
      <c r="F56" s="189">
        <f>+D56+E56</f>
        <v>10368801.880000001</v>
      </c>
      <c r="G56" s="189">
        <v>6125572.4900000002</v>
      </c>
      <c r="H56" s="189">
        <v>373572.68</v>
      </c>
      <c r="I56" s="189">
        <f>+F56-G56</f>
        <v>4243229.3900000006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258283273</v>
      </c>
      <c r="E59" s="189">
        <v>2226292.15</v>
      </c>
      <c r="F59" s="189">
        <f>+D59+E59</f>
        <v>260509565.15000001</v>
      </c>
      <c r="G59" s="189">
        <v>126489949.95999999</v>
      </c>
      <c r="H59" s="189">
        <v>126489949.95999999</v>
      </c>
      <c r="I59" s="189">
        <f>+F59-G59</f>
        <v>134019615.19000001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5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711961171.63999999</v>
      </c>
      <c r="E76" s="199">
        <f t="shared" ref="E76:I76" si="9">+E43+E10</f>
        <v>59470209.290000007</v>
      </c>
      <c r="F76" s="199">
        <f t="shared" si="9"/>
        <v>771431380.93000007</v>
      </c>
      <c r="G76" s="199">
        <f t="shared" si="9"/>
        <v>260009830.22999999</v>
      </c>
      <c r="H76" s="199">
        <f t="shared" si="9"/>
        <v>248436147.71999997</v>
      </c>
      <c r="I76" s="199">
        <f t="shared" si="9"/>
        <v>511421550.70000005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7"/>
  <sheetViews>
    <sheetView workbookViewId="0">
      <selection activeCell="H34" sqref="H34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6" t="s">
        <v>521</v>
      </c>
      <c r="C2" s="447"/>
      <c r="D2" s="447"/>
      <c r="E2" s="447"/>
      <c r="F2" s="447"/>
      <c r="G2" s="447"/>
      <c r="H2" s="448"/>
    </row>
    <row r="3" spans="2:8" s="211" customFormat="1">
      <c r="B3" s="449" t="s">
        <v>366</v>
      </c>
      <c r="C3" s="450"/>
      <c r="D3" s="450"/>
      <c r="E3" s="450"/>
      <c r="F3" s="450"/>
      <c r="G3" s="450"/>
      <c r="H3" s="451"/>
    </row>
    <row r="4" spans="2:8" s="211" customFormat="1">
      <c r="B4" s="449" t="s">
        <v>454</v>
      </c>
      <c r="C4" s="450"/>
      <c r="D4" s="450"/>
      <c r="E4" s="450"/>
      <c r="F4" s="450"/>
      <c r="G4" s="450"/>
      <c r="H4" s="451"/>
    </row>
    <row r="5" spans="2:8" s="211" customFormat="1">
      <c r="B5" s="449" t="s">
        <v>526</v>
      </c>
      <c r="C5" s="450"/>
      <c r="D5" s="450"/>
      <c r="E5" s="450"/>
      <c r="F5" s="450"/>
      <c r="G5" s="450"/>
      <c r="H5" s="451"/>
    </row>
    <row r="6" spans="2:8" s="211" customFormat="1" ht="13.5" thickBot="1">
      <c r="B6" s="452" t="s">
        <v>4</v>
      </c>
      <c r="C6" s="453"/>
      <c r="D6" s="453"/>
      <c r="E6" s="453"/>
      <c r="F6" s="453"/>
      <c r="G6" s="453"/>
      <c r="H6" s="454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3" t="s">
        <v>128</v>
      </c>
      <c r="C8" s="445" t="s">
        <v>455</v>
      </c>
      <c r="D8" s="445"/>
      <c r="E8" s="445"/>
      <c r="F8" s="445"/>
      <c r="G8" s="445"/>
      <c r="H8" s="445" t="s">
        <v>149</v>
      </c>
    </row>
    <row r="9" spans="2:8" s="211" customFormat="1" ht="26.25" thickBot="1">
      <c r="B9" s="444"/>
      <c r="C9" s="234" t="s">
        <v>150</v>
      </c>
      <c r="D9" s="235" t="s">
        <v>151</v>
      </c>
      <c r="E9" s="234" t="s">
        <v>152</v>
      </c>
      <c r="F9" s="234" t="s">
        <v>153</v>
      </c>
      <c r="G9" s="234" t="s">
        <v>154</v>
      </c>
      <c r="H9" s="445"/>
    </row>
    <row r="10" spans="2:8">
      <c r="B10" s="151" t="s">
        <v>456</v>
      </c>
      <c r="C10" s="152">
        <f t="shared" ref="C10:H10" si="0">+C11</f>
        <v>281619879</v>
      </c>
      <c r="D10" s="152">
        <f t="shared" si="0"/>
        <v>5.8207660913467407E-11</v>
      </c>
      <c r="E10" s="152">
        <f t="shared" si="0"/>
        <v>281619879</v>
      </c>
      <c r="F10" s="152">
        <f t="shared" si="0"/>
        <v>82523312.810000002</v>
      </c>
      <c r="G10" s="152">
        <f t="shared" si="0"/>
        <v>82457811.49000001</v>
      </c>
      <c r="H10" s="152">
        <f t="shared" si="0"/>
        <v>199096566.18999997</v>
      </c>
    </row>
    <row r="11" spans="2:8">
      <c r="B11" s="153" t="s">
        <v>457</v>
      </c>
      <c r="C11" s="154">
        <f>+'F6a. EAEPE COG'!D11</f>
        <v>281619879</v>
      </c>
      <c r="D11" s="154">
        <f>+'F6a. EAEPE COG'!E11</f>
        <v>5.8207660913467407E-11</v>
      </c>
      <c r="E11" s="154">
        <f>+'F6a. EAEPE COG'!F11</f>
        <v>281619879</v>
      </c>
      <c r="F11" s="154">
        <f>+'F6a. EAEPE COG'!G11</f>
        <v>82523312.810000002</v>
      </c>
      <c r="G11" s="156">
        <f>+'F6a. EAEPE COG'!H11</f>
        <v>82457811.49000001</v>
      </c>
      <c r="H11" s="156">
        <f>+'F6a. EAEPE COG'!I11</f>
        <v>199096566.18999997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281619879</v>
      </c>
      <c r="D34" s="164">
        <f t="shared" ref="D34:H34" si="1">+D22+D10</f>
        <v>5.8207660913467407E-11</v>
      </c>
      <c r="E34" s="164">
        <f t="shared" si="1"/>
        <v>281619879</v>
      </c>
      <c r="F34" s="164">
        <f t="shared" si="1"/>
        <v>82523312.810000002</v>
      </c>
      <c r="G34" s="164">
        <f t="shared" si="1"/>
        <v>82457811.49000001</v>
      </c>
      <c r="H34" s="164">
        <f t="shared" si="1"/>
        <v>199096566.18999997</v>
      </c>
    </row>
    <row r="36" spans="2:8">
      <c r="B36" s="236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'F4. BALPRESUP'!Área_de_impresión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Contabilidad DIF</cp:lastModifiedBy>
  <cp:lastPrinted>2024-11-06T21:43:05Z</cp:lastPrinted>
  <dcterms:created xsi:type="dcterms:W3CDTF">2017-05-03T19:21:22Z</dcterms:created>
  <dcterms:modified xsi:type="dcterms:W3CDTF">2025-08-11T21:05:33Z</dcterms:modified>
</cp:coreProperties>
</file>